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6380" windowHeight="8070" activeTab="3"/>
  </bookViews>
  <sheets>
    <sheet name="HEADER SHEET" sheetId="1" r:id="rId1"/>
    <sheet name="Page 1" sheetId="2" r:id="rId2"/>
    <sheet name="Page 2" sheetId="3" r:id="rId3"/>
    <sheet name="Page 3" sheetId="4" r:id="rId4"/>
  </sheets>
  <calcPr calcId="145621"/>
</workbook>
</file>

<file path=xl/calcChain.xml><?xml version="1.0" encoding="utf-8"?>
<calcChain xmlns="http://schemas.openxmlformats.org/spreadsheetml/2006/main">
  <c r="C22" i="2" l="1"/>
  <c r="D40" i="3"/>
  <c r="F47" i="3"/>
  <c r="E47" i="3"/>
  <c r="D57" i="3"/>
  <c r="D54" i="3"/>
  <c r="D47" i="3"/>
  <c r="D17" i="3"/>
  <c r="D35" i="2"/>
  <c r="C14" i="2" l="1"/>
  <c r="C30" i="2" l="1"/>
  <c r="C32" i="2" s="1"/>
  <c r="C35" i="2" s="1"/>
  <c r="C24" i="2"/>
  <c r="D22" i="2"/>
  <c r="E30" i="3"/>
  <c r="E40" i="3" s="1"/>
  <c r="D12" i="2"/>
  <c r="E57" i="3" l="1"/>
  <c r="E17" i="3"/>
  <c r="D10" i="2"/>
  <c r="D14" i="2" s="1"/>
  <c r="D24" i="2" s="1"/>
  <c r="D30" i="2" l="1"/>
  <c r="D32" i="2" s="1"/>
  <c r="F57" i="3"/>
  <c r="F40" i="3"/>
  <c r="F17" i="3"/>
  <c r="E22" i="2"/>
  <c r="E14" i="2"/>
  <c r="E24" i="2" l="1"/>
  <c r="E30" i="2"/>
  <c r="E32" i="2" s="1"/>
  <c r="E35" i="2" s="1"/>
  <c r="C7" i="4" l="1"/>
</calcChain>
</file>

<file path=xl/sharedStrings.xml><?xml version="1.0" encoding="utf-8"?>
<sst xmlns="http://schemas.openxmlformats.org/spreadsheetml/2006/main" count="86" uniqueCount="76">
  <si>
    <t>NEWTON REGIS, SECKINGTON</t>
  </si>
  <si>
    <t>AND</t>
  </si>
  <si>
    <t>NO MAN'S HEATH</t>
  </si>
  <si>
    <t>PARISH COUNCIL</t>
  </si>
  <si>
    <t>NEWTON REGIS, SECKINGTON &amp; NO MAN'S HEATH PARISH COUNCIL</t>
  </si>
  <si>
    <t>INCOME &amp; EXPENDITURE ACCOUNT</t>
  </si>
  <si>
    <t>INCOME</t>
  </si>
  <si>
    <t>Precept</t>
  </si>
  <si>
    <t>Other Income</t>
  </si>
  <si>
    <t>Grants Received</t>
  </si>
  <si>
    <t>TOTAL INCOME</t>
  </si>
  <si>
    <t>EXPENDITURE</t>
  </si>
  <si>
    <t>General Administration</t>
  </si>
  <si>
    <t>Parks &amp; Open Spaces</t>
  </si>
  <si>
    <t>Public Lighting</t>
  </si>
  <si>
    <t>TOTAL EXPENDITURE</t>
  </si>
  <si>
    <t>EXCESS OF INCOME OVER EXPENDITURE</t>
  </si>
  <si>
    <t>BALANCE SHEET</t>
  </si>
  <si>
    <t>Balance brought forward</t>
  </si>
  <si>
    <t>Surplus for the year</t>
  </si>
  <si>
    <t>Balance carried forward</t>
  </si>
  <si>
    <t>Represented by</t>
  </si>
  <si>
    <t>Balances at Bank</t>
  </si>
  <si>
    <t>ALLOCATION OF REMAINING PC FUNDS</t>
  </si>
  <si>
    <t>TOTAL</t>
  </si>
  <si>
    <t>I confirm the above to be a true copy of the accounts of the Parish Council.</t>
  </si>
  <si>
    <t>Clerk to Newton Regis, Seckington and No Man's Heath Parish Council</t>
  </si>
  <si>
    <t>ANALYSIS</t>
  </si>
  <si>
    <t>Rent</t>
  </si>
  <si>
    <t>Ground Maintenance – Cricket</t>
  </si>
  <si>
    <t>Interest Received</t>
  </si>
  <si>
    <t>Water Payments</t>
  </si>
  <si>
    <t>Audit Fee</t>
  </si>
  <si>
    <t>Church Clock Maintenance</t>
  </si>
  <si>
    <t>Hall Hire</t>
  </si>
  <si>
    <t>Insurance</t>
  </si>
  <si>
    <t>Rent &amp; Rates</t>
  </si>
  <si>
    <t>Printer / Copier</t>
  </si>
  <si>
    <t>Salary</t>
  </si>
  <si>
    <t>Subscriptions / Memberships</t>
  </si>
  <si>
    <t>Turf, Loam &amp; Seed</t>
  </si>
  <si>
    <t>Mowing Church Yards</t>
  </si>
  <si>
    <t>Water Bill</t>
  </si>
  <si>
    <t>Pest Control</t>
  </si>
  <si>
    <t>PLAYING FIELD FUNCTIONS INCOME</t>
  </si>
  <si>
    <t>Equipment &amp; Parts</t>
  </si>
  <si>
    <t>Playing Field Functions Income</t>
  </si>
  <si>
    <t>Parish Council Laptop</t>
  </si>
  <si>
    <t>Fuel &amp; Oil</t>
  </si>
  <si>
    <t>Data Protection</t>
  </si>
  <si>
    <t>Maintenance Grants</t>
  </si>
  <si>
    <t>Website</t>
  </si>
  <si>
    <t xml:space="preserve">Petty Cash </t>
  </si>
  <si>
    <t>Postage &amp; Stationery</t>
  </si>
  <si>
    <t>Seminars &amp; Training</t>
  </si>
  <si>
    <t>Publications</t>
  </si>
  <si>
    <t>Chairman's Allowance</t>
  </si>
  <si>
    <t>Tree Maintenance</t>
  </si>
  <si>
    <t xml:space="preserve">VAT Repayment </t>
  </si>
  <si>
    <t>Nicola Allton</t>
  </si>
  <si>
    <t>Playground Inspection / Maintenance</t>
  </si>
  <si>
    <t>MARQUEE HIRE FOR WEDDINGS</t>
  </si>
  <si>
    <t>Tractor ongoing costs</t>
  </si>
  <si>
    <t>Section 137 Expenditure</t>
  </si>
  <si>
    <t>Election</t>
  </si>
  <si>
    <t>Transparency Fund</t>
  </si>
  <si>
    <t>Goose Walk/ Xmas Lights Sundries</t>
  </si>
  <si>
    <t>Defibrillator</t>
  </si>
  <si>
    <t>ACCOUNTS FOR THE YEAR ENDED 31 MARCH 2019</t>
  </si>
  <si>
    <t>ACCOUNTS 2018 / 2019</t>
  </si>
  <si>
    <t>31st MARCH 2019</t>
  </si>
  <si>
    <t>Bus Shelter Repairs</t>
  </si>
  <si>
    <t>Weed Control</t>
  </si>
  <si>
    <t>Plants Tubs/ Benches/ Bins/ Phone Box/Maintenance</t>
  </si>
  <si>
    <t>Overpayment</t>
  </si>
  <si>
    <t>Grant towards play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</si>
</sst>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\£* #,##0.00_-;&quot;-£&quot;* #,##0.00_-;_-\£* \-??_-;_-@_-"/>
    <numFmt numFmtId="165" formatCode="&quot;£&quot;#,##0.00"/>
    <numFmt numFmtId="166" formatCode="_-[$£-809]* #,##0.00_-;\-[$£-809]* #,##0.00_-;_-[$£-809]* &quot;-&quot;??_-;_-@_-"/>
    <numFmt numFmtId="167" formatCode="[$£-809]#,##0.00"/>
  </numFmts>
  <fonts count="10" x14ac:knownFonts="1">
    <font>
      <sz val="10"/>
      <name val="Arial"/>
      <family val="2"/>
    </font>
    <font>
      <sz val="22"/>
      <name val="Arial"/>
      <family val="2"/>
    </font>
    <font>
      <sz val="18"/>
      <name val="Arial"/>
      <family val="2"/>
    </font>
    <font>
      <b/>
      <sz val="18"/>
      <color indexed="10"/>
      <name val="Arial"/>
      <family val="2"/>
    </font>
    <font>
      <b/>
      <i/>
      <sz val="2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164" fontId="9" fillId="0" borderId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0" fillId="0" borderId="0" xfId="1" applyFont="1" applyFill="1" applyBorder="1" applyAlignment="1" applyProtection="1"/>
    <xf numFmtId="164" fontId="0" fillId="0" borderId="9" xfId="1" applyFont="1" applyFill="1" applyBorder="1" applyAlignment="1" applyProtection="1"/>
    <xf numFmtId="164" fontId="7" fillId="0" borderId="10" xfId="1" applyFont="1" applyFill="1" applyBorder="1" applyAlignment="1" applyProtection="1"/>
    <xf numFmtId="0" fontId="7" fillId="0" borderId="11" xfId="0" applyFont="1" applyBorder="1"/>
    <xf numFmtId="0" fontId="0" fillId="0" borderId="12" xfId="0" applyFont="1" applyBorder="1"/>
    <xf numFmtId="0" fontId="7" fillId="0" borderId="13" xfId="0" applyFont="1" applyBorder="1"/>
    <xf numFmtId="0" fontId="0" fillId="0" borderId="13" xfId="0" applyFont="1" applyBorder="1"/>
    <xf numFmtId="164" fontId="9" fillId="0" borderId="0" xfId="1"/>
    <xf numFmtId="165" fontId="0" fillId="0" borderId="0" xfId="0" applyNumberFormat="1"/>
    <xf numFmtId="0" fontId="7" fillId="0" borderId="0" xfId="0" applyFont="1" applyFill="1" applyBorder="1"/>
    <xf numFmtId="166" fontId="0" fillId="0" borderId="0" xfId="0" applyNumberFormat="1" applyAlignment="1">
      <alignment horizontal="right"/>
    </xf>
    <xf numFmtId="166" fontId="0" fillId="0" borderId="9" xfId="1" applyNumberFormat="1" applyFont="1" applyFill="1" applyBorder="1" applyAlignment="1" applyProtection="1">
      <alignment horizontal="right"/>
    </xf>
    <xf numFmtId="0" fontId="0" fillId="0" borderId="0" xfId="0" quotePrefix="1"/>
    <xf numFmtId="166" fontId="0" fillId="0" borderId="0" xfId="0" applyNumberFormat="1"/>
    <xf numFmtId="0" fontId="0" fillId="0" borderId="0" xfId="0" applyFont="1"/>
    <xf numFmtId="167" fontId="0" fillId="0" borderId="0" xfId="0" applyNumberFormat="1"/>
    <xf numFmtId="167" fontId="0" fillId="0" borderId="9" xfId="1" applyNumberFormat="1" applyFont="1" applyFill="1" applyBorder="1" applyAlignment="1" applyProtection="1"/>
    <xf numFmtId="0" fontId="0" fillId="0" borderId="0" xfId="0" applyAlignment="1">
      <alignment shrinkToFit="1"/>
    </xf>
    <xf numFmtId="0" fontId="4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8</xdr:col>
      <xdr:colOff>571500</xdr:colOff>
      <xdr:row>5</xdr:row>
      <xdr:rowOff>161925</xdr:rowOff>
    </xdr:to>
    <xdr:pic>
      <xdr:nvPicPr>
        <xdr:cNvPr id="11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5334000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grayscl/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35"/>
  <sheetViews>
    <sheetView topLeftCell="A14" workbookViewId="0">
      <selection activeCell="A26" sqref="A26"/>
    </sheetView>
  </sheetViews>
  <sheetFormatPr defaultRowHeight="12.75" x14ac:dyDescent="0.2"/>
  <sheetData>
    <row r="10" spans="1:9" x14ac:dyDescent="0.2">
      <c r="A10" s="1"/>
      <c r="B10" s="2"/>
      <c r="C10" s="2"/>
      <c r="D10" s="2"/>
      <c r="E10" s="2"/>
      <c r="F10" s="2"/>
      <c r="G10" s="2"/>
      <c r="H10" s="2"/>
      <c r="I10" s="3"/>
    </row>
    <row r="11" spans="1:9" x14ac:dyDescent="0.2">
      <c r="A11" s="4"/>
      <c r="B11" s="5"/>
      <c r="C11" s="5"/>
      <c r="D11" s="5"/>
      <c r="E11" s="5"/>
      <c r="F11" s="5"/>
      <c r="G11" s="5"/>
      <c r="H11" s="5"/>
      <c r="I11" s="6"/>
    </row>
    <row r="12" spans="1:9" x14ac:dyDescent="0.2">
      <c r="A12" s="4"/>
      <c r="B12" s="5"/>
      <c r="C12" s="5"/>
      <c r="D12" s="5"/>
      <c r="E12" s="5"/>
      <c r="F12" s="5"/>
      <c r="G12" s="5"/>
      <c r="H12" s="5"/>
      <c r="I12" s="6"/>
    </row>
    <row r="13" spans="1:9" ht="27" x14ac:dyDescent="0.35">
      <c r="A13" s="45" t="s">
        <v>0</v>
      </c>
      <c r="B13" s="45"/>
      <c r="C13" s="45"/>
      <c r="D13" s="45"/>
      <c r="E13" s="45"/>
      <c r="F13" s="45"/>
      <c r="G13" s="45"/>
      <c r="H13" s="45"/>
      <c r="I13" s="45"/>
    </row>
    <row r="14" spans="1:9" ht="27" x14ac:dyDescent="0.35">
      <c r="A14" s="45" t="s">
        <v>1</v>
      </c>
      <c r="B14" s="45"/>
      <c r="C14" s="45"/>
      <c r="D14" s="45"/>
      <c r="E14" s="45"/>
      <c r="F14" s="45"/>
      <c r="G14" s="45"/>
      <c r="H14" s="45"/>
      <c r="I14" s="45"/>
    </row>
    <row r="15" spans="1:9" ht="27" x14ac:dyDescent="0.35">
      <c r="A15" s="45" t="s">
        <v>2</v>
      </c>
      <c r="B15" s="45"/>
      <c r="C15" s="45"/>
      <c r="D15" s="45"/>
      <c r="E15" s="45"/>
      <c r="F15" s="45"/>
      <c r="G15" s="45"/>
      <c r="H15" s="45"/>
      <c r="I15" s="45"/>
    </row>
    <row r="16" spans="1:9" ht="27" x14ac:dyDescent="0.35">
      <c r="A16" s="7"/>
      <c r="B16" s="8"/>
      <c r="C16" s="8"/>
      <c r="D16" s="8"/>
      <c r="E16" s="8"/>
      <c r="F16" s="8"/>
      <c r="G16" s="8"/>
      <c r="H16" s="8"/>
      <c r="I16" s="9"/>
    </row>
    <row r="17" spans="1:9" ht="23.25" x14ac:dyDescent="0.35">
      <c r="A17" s="46" t="s">
        <v>3</v>
      </c>
      <c r="B17" s="46"/>
      <c r="C17" s="46"/>
      <c r="D17" s="46"/>
      <c r="E17" s="46"/>
      <c r="F17" s="46"/>
      <c r="G17" s="46"/>
      <c r="H17" s="46"/>
      <c r="I17" s="46"/>
    </row>
    <row r="18" spans="1:9" ht="23.25" x14ac:dyDescent="0.35">
      <c r="A18" s="10"/>
      <c r="B18" s="11"/>
      <c r="C18" s="11"/>
      <c r="D18" s="11"/>
      <c r="E18" s="11"/>
      <c r="F18" s="11"/>
      <c r="G18" s="11"/>
      <c r="H18" s="11"/>
      <c r="I18" s="12"/>
    </row>
    <row r="19" spans="1:9" ht="23.25" x14ac:dyDescent="0.35">
      <c r="A19" s="10"/>
      <c r="B19" s="11"/>
      <c r="C19" s="11"/>
      <c r="D19" s="13"/>
      <c r="E19" s="11"/>
      <c r="F19" s="11"/>
      <c r="G19" s="11"/>
      <c r="H19" s="11"/>
      <c r="I19" s="12"/>
    </row>
    <row r="20" spans="1:9" ht="23.25" x14ac:dyDescent="0.35">
      <c r="A20" s="10"/>
      <c r="B20" s="11"/>
      <c r="C20" s="11"/>
      <c r="D20" s="11"/>
      <c r="E20" s="11"/>
      <c r="F20" s="11"/>
      <c r="G20" s="11"/>
      <c r="H20" s="11"/>
      <c r="I20" s="12"/>
    </row>
    <row r="21" spans="1:9" ht="23.25" x14ac:dyDescent="0.35">
      <c r="A21" s="10"/>
      <c r="B21" s="11"/>
      <c r="C21" s="11"/>
      <c r="D21" s="11"/>
      <c r="E21" s="11"/>
      <c r="F21" s="11"/>
      <c r="G21" s="11"/>
      <c r="H21" s="11"/>
      <c r="I21" s="12"/>
    </row>
    <row r="22" spans="1:9" x14ac:dyDescent="0.2">
      <c r="A22" s="4"/>
      <c r="B22" s="5"/>
      <c r="C22" s="5"/>
      <c r="D22" s="5"/>
      <c r="E22" s="5"/>
      <c r="F22" s="5"/>
      <c r="G22" s="5"/>
      <c r="H22" s="5"/>
      <c r="I22" s="6"/>
    </row>
    <row r="23" spans="1:9" ht="25.5" x14ac:dyDescent="0.35">
      <c r="A23" s="44" t="s">
        <v>69</v>
      </c>
      <c r="B23" s="44"/>
      <c r="C23" s="44"/>
      <c r="D23" s="44"/>
      <c r="E23" s="44"/>
      <c r="F23" s="44"/>
      <c r="G23" s="44"/>
      <c r="H23" s="44"/>
      <c r="I23" s="44"/>
    </row>
    <row r="24" spans="1:9" ht="25.5" x14ac:dyDescent="0.35">
      <c r="A24" s="14"/>
      <c r="B24" s="15"/>
      <c r="C24" s="15"/>
      <c r="D24" s="15"/>
      <c r="E24" s="15"/>
      <c r="F24" s="15"/>
      <c r="G24" s="15"/>
      <c r="H24" s="15"/>
      <c r="I24" s="16"/>
    </row>
    <row r="25" spans="1:9" ht="25.5" x14ac:dyDescent="0.35">
      <c r="A25" s="44" t="s">
        <v>70</v>
      </c>
      <c r="B25" s="44"/>
      <c r="C25" s="44"/>
      <c r="D25" s="44"/>
      <c r="E25" s="44"/>
      <c r="F25" s="44"/>
      <c r="G25" s="44"/>
      <c r="H25" s="44"/>
      <c r="I25" s="44"/>
    </row>
    <row r="26" spans="1:9" ht="20.25" x14ac:dyDescent="0.3">
      <c r="A26" s="17"/>
      <c r="B26" s="18"/>
      <c r="C26" s="18"/>
      <c r="D26" s="18"/>
      <c r="E26" s="18"/>
      <c r="F26" s="18"/>
      <c r="G26" s="18"/>
      <c r="H26" s="18"/>
      <c r="I26" s="19"/>
    </row>
    <row r="27" spans="1:9" ht="20.25" x14ac:dyDescent="0.3">
      <c r="A27" s="17"/>
      <c r="B27" s="18"/>
      <c r="C27" s="18"/>
      <c r="D27" s="18"/>
      <c r="E27" s="18"/>
      <c r="F27" s="18"/>
      <c r="G27" s="18"/>
      <c r="H27" s="18"/>
      <c r="I27" s="19"/>
    </row>
    <row r="28" spans="1:9" ht="20.25" x14ac:dyDescent="0.3">
      <c r="A28" s="17"/>
      <c r="B28" s="18"/>
      <c r="C28" s="18"/>
      <c r="D28" s="18"/>
      <c r="E28" s="18"/>
      <c r="F28" s="18"/>
      <c r="G28" s="18"/>
      <c r="H28" s="18"/>
      <c r="I28" s="19"/>
    </row>
    <row r="29" spans="1:9" ht="20.25" x14ac:dyDescent="0.3">
      <c r="A29" s="17"/>
      <c r="B29" s="18"/>
      <c r="C29" s="18"/>
      <c r="D29" s="18"/>
      <c r="E29" s="18"/>
      <c r="F29" s="18"/>
      <c r="G29" s="18"/>
      <c r="H29" s="18"/>
      <c r="I29" s="19"/>
    </row>
    <row r="30" spans="1:9" ht="20.25" x14ac:dyDescent="0.3">
      <c r="A30" s="17"/>
      <c r="B30" s="18"/>
      <c r="C30" s="18"/>
      <c r="D30" s="18"/>
      <c r="E30" s="18"/>
      <c r="F30" s="18"/>
      <c r="G30" s="18"/>
      <c r="H30" s="18"/>
      <c r="I30" s="19"/>
    </row>
    <row r="31" spans="1:9" ht="20.25" x14ac:dyDescent="0.3">
      <c r="A31" s="17"/>
      <c r="B31" s="18"/>
      <c r="C31" s="18"/>
      <c r="D31" s="18"/>
      <c r="E31" s="18"/>
      <c r="F31" s="18"/>
      <c r="G31" s="18"/>
      <c r="H31" s="18"/>
      <c r="I31" s="19"/>
    </row>
    <row r="32" spans="1:9" ht="20.25" x14ac:dyDescent="0.3">
      <c r="A32" s="17"/>
      <c r="B32" s="18"/>
      <c r="C32" s="18"/>
      <c r="D32" s="18"/>
      <c r="E32" s="18"/>
      <c r="F32" s="18"/>
      <c r="G32" s="18"/>
      <c r="H32" s="18"/>
      <c r="I32" s="19"/>
    </row>
    <row r="33" spans="1:9" ht="20.25" x14ac:dyDescent="0.3">
      <c r="A33" s="17"/>
      <c r="B33" s="18"/>
      <c r="C33" s="18"/>
      <c r="D33" s="18"/>
      <c r="E33" s="18"/>
      <c r="F33" s="18"/>
      <c r="G33" s="18"/>
      <c r="H33" s="18"/>
      <c r="I33" s="19"/>
    </row>
    <row r="34" spans="1:9" ht="20.25" x14ac:dyDescent="0.3">
      <c r="A34" s="17"/>
      <c r="B34" s="18"/>
      <c r="C34" s="18"/>
      <c r="D34" s="18"/>
      <c r="E34" s="18"/>
      <c r="F34" s="18"/>
      <c r="G34" s="18"/>
      <c r="H34" s="18"/>
      <c r="I34" s="19"/>
    </row>
    <row r="35" spans="1:9" x14ac:dyDescent="0.2">
      <c r="A35" s="20"/>
      <c r="B35" s="21"/>
      <c r="C35" s="21"/>
      <c r="D35" s="21"/>
      <c r="E35" s="21"/>
      <c r="F35" s="21"/>
      <c r="G35" s="21"/>
      <c r="H35" s="21"/>
      <c r="I35" s="22"/>
    </row>
  </sheetData>
  <sheetProtection selectLockedCells="1" selectUnlockedCells="1"/>
  <mergeCells count="6">
    <mergeCell ref="A25:I25"/>
    <mergeCell ref="A13:I13"/>
    <mergeCell ref="A14:I14"/>
    <mergeCell ref="A15:I15"/>
    <mergeCell ref="A17:I17"/>
    <mergeCell ref="A23:I23"/>
  </mergeCells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opLeftCell="A26" zoomScaleNormal="100" workbookViewId="0">
      <selection activeCell="C40" sqref="C40"/>
    </sheetView>
  </sheetViews>
  <sheetFormatPr defaultRowHeight="12.75" x14ac:dyDescent="0.2"/>
  <cols>
    <col min="1" max="1" width="52.85546875" customWidth="1"/>
    <col min="2" max="2" width="2.140625" customWidth="1"/>
    <col min="3" max="3" width="11.140625" customWidth="1"/>
    <col min="4" max="4" width="11.28515625" bestFit="1" customWidth="1"/>
    <col min="5" max="5" width="11.5703125" customWidth="1"/>
  </cols>
  <sheetData>
    <row r="1" spans="1:5" ht="15.75" x14ac:dyDescent="0.25">
      <c r="A1" s="23" t="s">
        <v>4</v>
      </c>
      <c r="B1" s="23"/>
      <c r="C1" s="23"/>
      <c r="D1" s="23"/>
      <c r="E1" s="23"/>
    </row>
    <row r="2" spans="1:5" x14ac:dyDescent="0.2">
      <c r="A2" s="24"/>
      <c r="B2" s="24"/>
      <c r="C2" s="24"/>
      <c r="D2" s="24"/>
      <c r="E2" s="24"/>
    </row>
    <row r="3" spans="1:5" ht="15" x14ac:dyDescent="0.25">
      <c r="A3" s="25" t="s">
        <v>68</v>
      </c>
      <c r="B3" s="25"/>
      <c r="C3" s="25"/>
      <c r="D3" s="25"/>
      <c r="E3" s="25"/>
    </row>
    <row r="4" spans="1:5" x14ac:dyDescent="0.2">
      <c r="A4" s="24"/>
      <c r="B4" s="24"/>
      <c r="C4" s="24"/>
      <c r="D4" s="24"/>
      <c r="E4" s="24"/>
    </row>
    <row r="5" spans="1:5" x14ac:dyDescent="0.2">
      <c r="A5" s="24" t="s">
        <v>5</v>
      </c>
      <c r="B5" s="24"/>
      <c r="C5" s="24"/>
      <c r="D5" s="24"/>
      <c r="E5" s="24"/>
    </row>
    <row r="7" spans="1:5" x14ac:dyDescent="0.2">
      <c r="C7" s="24">
        <v>2019</v>
      </c>
      <c r="D7" s="40">
        <v>2018</v>
      </c>
      <c r="E7">
        <v>2017</v>
      </c>
    </row>
    <row r="8" spans="1:5" x14ac:dyDescent="0.2">
      <c r="A8" s="24" t="s">
        <v>6</v>
      </c>
      <c r="B8" s="24"/>
      <c r="C8" s="24"/>
      <c r="D8" s="24"/>
      <c r="E8" s="24"/>
    </row>
    <row r="10" spans="1:5" x14ac:dyDescent="0.2">
      <c r="A10" t="s">
        <v>7</v>
      </c>
      <c r="C10" s="41">
        <v>10100</v>
      </c>
      <c r="D10" s="33">
        <f>4801+4801</f>
        <v>9602</v>
      </c>
      <c r="E10" s="33">
        <v>9513</v>
      </c>
    </row>
    <row r="11" spans="1:5" x14ac:dyDescent="0.2">
      <c r="A11" t="s">
        <v>8</v>
      </c>
      <c r="C11" s="41">
        <v>1825.64</v>
      </c>
      <c r="D11" s="33">
        <v>2397.12</v>
      </c>
      <c r="E11" s="33">
        <v>2826.73</v>
      </c>
    </row>
    <row r="12" spans="1:5" x14ac:dyDescent="0.2">
      <c r="A12" t="s">
        <v>9</v>
      </c>
      <c r="C12" s="41">
        <v>0</v>
      </c>
      <c r="D12" s="33">
        <f>498+1600</f>
        <v>2098</v>
      </c>
      <c r="E12" s="33">
        <v>587</v>
      </c>
    </row>
    <row r="13" spans="1:5" x14ac:dyDescent="0.2">
      <c r="C13" s="41"/>
    </row>
    <row r="14" spans="1:5" x14ac:dyDescent="0.2">
      <c r="A14" t="s">
        <v>10</v>
      </c>
      <c r="C14" s="42">
        <f>SUM(C10:C12)</f>
        <v>11925.64</v>
      </c>
      <c r="D14" s="27">
        <f>SUM(D10:D12)</f>
        <v>14097.119999999999</v>
      </c>
      <c r="E14" s="27">
        <f>SUM(E10:E12)</f>
        <v>12926.73</v>
      </c>
    </row>
    <row r="17" spans="1:8" x14ac:dyDescent="0.2">
      <c r="A17" s="24" t="s">
        <v>11</v>
      </c>
      <c r="B17" s="24"/>
      <c r="C17" s="24"/>
      <c r="D17" s="24"/>
      <c r="E17" s="24"/>
    </row>
    <row r="18" spans="1:8" x14ac:dyDescent="0.2">
      <c r="A18" t="s">
        <v>12</v>
      </c>
      <c r="C18">
        <v>5135.08</v>
      </c>
      <c r="D18">
        <v>5697.61</v>
      </c>
      <c r="E18" s="33">
        <v>4676.2</v>
      </c>
    </row>
    <row r="19" spans="1:8" x14ac:dyDescent="0.2">
      <c r="A19" t="s">
        <v>13</v>
      </c>
      <c r="C19">
        <v>7636.32</v>
      </c>
      <c r="D19">
        <v>8590.19</v>
      </c>
      <c r="E19" s="33">
        <v>7069.65</v>
      </c>
    </row>
    <row r="20" spans="1:8" x14ac:dyDescent="0.2">
      <c r="A20" t="s">
        <v>14</v>
      </c>
      <c r="C20">
        <v>79.290000000000006</v>
      </c>
      <c r="D20">
        <v>68.02</v>
      </c>
      <c r="E20" s="33">
        <v>166.4</v>
      </c>
    </row>
    <row r="22" spans="1:8" x14ac:dyDescent="0.2">
      <c r="A22" t="s">
        <v>15</v>
      </c>
      <c r="C22" s="27">
        <f>SUM(C18:C20)</f>
        <v>12850.69</v>
      </c>
      <c r="D22" s="27">
        <f>SUM(D18:D20)</f>
        <v>14355.82</v>
      </c>
      <c r="E22" s="27">
        <f>SUM(E18:E20)</f>
        <v>11912.249999999998</v>
      </c>
    </row>
    <row r="23" spans="1:8" ht="13.5" thickBot="1" x14ac:dyDescent="0.25"/>
    <row r="24" spans="1:8" ht="13.5" thickBot="1" x14ac:dyDescent="0.25">
      <c r="A24" t="s">
        <v>16</v>
      </c>
      <c r="C24" s="28">
        <f>SUM(C14-C22)</f>
        <v>-925.05000000000109</v>
      </c>
      <c r="D24" s="28">
        <f>SUM(D14-D22)</f>
        <v>-258.70000000000073</v>
      </c>
      <c r="E24" s="28">
        <f>SUM(E14-E22)</f>
        <v>1014.4800000000014</v>
      </c>
      <c r="H24" s="33"/>
    </row>
    <row r="26" spans="1:8" x14ac:dyDescent="0.2">
      <c r="A26" s="24" t="s">
        <v>17</v>
      </c>
      <c r="B26" s="24"/>
      <c r="C26" s="24"/>
      <c r="D26" s="24"/>
      <c r="E26" s="24"/>
    </row>
    <row r="28" spans="1:8" x14ac:dyDescent="0.2">
      <c r="A28" t="s">
        <v>18</v>
      </c>
      <c r="C28" s="33">
        <v>9936.44</v>
      </c>
      <c r="D28" s="33">
        <v>10195.14</v>
      </c>
      <c r="E28" s="33">
        <v>9180.66</v>
      </c>
    </row>
    <row r="30" spans="1:8" x14ac:dyDescent="0.2">
      <c r="A30" t="s">
        <v>19</v>
      </c>
      <c r="C30" s="26">
        <f>SUM(C14-C22)</f>
        <v>-925.05000000000109</v>
      </c>
      <c r="D30" s="26">
        <f>SUM(D14-D22)</f>
        <v>-258.70000000000073</v>
      </c>
      <c r="E30" s="26">
        <f>SUM(E14-E22)</f>
        <v>1014.4800000000014</v>
      </c>
    </row>
    <row r="31" spans="1:8" ht="13.5" thickBot="1" x14ac:dyDescent="0.25"/>
    <row r="32" spans="1:8" ht="13.5" thickBot="1" x14ac:dyDescent="0.25">
      <c r="A32" t="s">
        <v>20</v>
      </c>
      <c r="C32" s="28">
        <f>SUM(C28+C30)</f>
        <v>9011.39</v>
      </c>
      <c r="D32" s="28">
        <f>SUM(D28+D30)</f>
        <v>9936.4399999999987</v>
      </c>
      <c r="E32" s="28">
        <f>SUM(E28+E30)</f>
        <v>10195.140000000001</v>
      </c>
    </row>
    <row r="34" spans="1:6" ht="13.5" thickBot="1" x14ac:dyDescent="0.25">
      <c r="A34" t="s">
        <v>21</v>
      </c>
    </row>
    <row r="35" spans="1:6" ht="13.5" thickBot="1" x14ac:dyDescent="0.25">
      <c r="A35" t="s">
        <v>22</v>
      </c>
      <c r="C35" s="28">
        <f>C32</f>
        <v>9011.39</v>
      </c>
      <c r="D35" s="28">
        <f>D32</f>
        <v>9936.4399999999987</v>
      </c>
      <c r="E35" s="28">
        <f>E32</f>
        <v>10195.140000000001</v>
      </c>
      <c r="F35" s="38"/>
    </row>
    <row r="38" spans="1:6" x14ac:dyDescent="0.2">
      <c r="A38" s="29" t="s">
        <v>23</v>
      </c>
      <c r="B38" s="31"/>
      <c r="C38" s="31"/>
      <c r="D38" s="31"/>
      <c r="E38" s="31"/>
    </row>
    <row r="39" spans="1:6" x14ac:dyDescent="0.2">
      <c r="A39" s="30" t="s">
        <v>75</v>
      </c>
      <c r="B39" s="32"/>
      <c r="C39" s="32">
        <v>1500</v>
      </c>
      <c r="D39" s="32"/>
      <c r="E39" s="32"/>
    </row>
    <row r="40" spans="1:6" x14ac:dyDescent="0.2">
      <c r="A40" s="29" t="s">
        <v>24</v>
      </c>
      <c r="B40" s="31"/>
      <c r="C40" s="31"/>
      <c r="D40" s="31"/>
      <c r="E40" s="31"/>
    </row>
    <row r="41" spans="1:6" x14ac:dyDescent="0.2">
      <c r="A41" s="24"/>
      <c r="B41" s="24"/>
      <c r="C41" s="24"/>
      <c r="D41" s="24"/>
      <c r="E41" s="24"/>
    </row>
    <row r="42" spans="1:6" x14ac:dyDescent="0.2">
      <c r="A42" s="35"/>
    </row>
    <row r="43" spans="1:6" x14ac:dyDescent="0.2">
      <c r="A43" t="s">
        <v>25</v>
      </c>
    </row>
    <row r="50" spans="1:5" x14ac:dyDescent="0.2">
      <c r="A50" s="24" t="s">
        <v>59</v>
      </c>
      <c r="B50" s="24"/>
      <c r="C50" s="24"/>
      <c r="D50" s="24"/>
      <c r="E50" s="24"/>
    </row>
    <row r="51" spans="1:5" x14ac:dyDescent="0.2">
      <c r="A51" t="s">
        <v>26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scale="99" firstPageNumber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workbookViewId="0">
      <selection activeCell="D12" sqref="D12"/>
    </sheetView>
  </sheetViews>
  <sheetFormatPr defaultRowHeight="12.75" x14ac:dyDescent="0.2"/>
  <cols>
    <col min="1" max="1" width="22.140625" customWidth="1"/>
    <col min="2" max="2" width="34.42578125" customWidth="1"/>
    <col min="3" max="3" width="2.5703125" customWidth="1"/>
    <col min="4" max="5" width="11" style="39" customWidth="1"/>
    <col min="6" max="6" width="12.7109375" customWidth="1"/>
  </cols>
  <sheetData>
    <row r="1" spans="1:7" ht="15.75" x14ac:dyDescent="0.25">
      <c r="A1" s="23" t="s">
        <v>4</v>
      </c>
    </row>
    <row r="2" spans="1:7" x14ac:dyDescent="0.2">
      <c r="A2" s="24"/>
    </row>
    <row r="3" spans="1:7" ht="15" x14ac:dyDescent="0.25">
      <c r="A3" s="25" t="s">
        <v>68</v>
      </c>
    </row>
    <row r="5" spans="1:7" x14ac:dyDescent="0.2">
      <c r="A5" s="24" t="s">
        <v>27</v>
      </c>
    </row>
    <row r="6" spans="1:7" x14ac:dyDescent="0.2">
      <c r="A6" s="24"/>
    </row>
    <row r="7" spans="1:7" x14ac:dyDescent="0.2">
      <c r="A7" s="24" t="s">
        <v>6</v>
      </c>
      <c r="D7" s="24">
        <v>2019</v>
      </c>
      <c r="E7" s="40">
        <v>2018</v>
      </c>
      <c r="F7" s="40">
        <v>2017</v>
      </c>
    </row>
    <row r="9" spans="1:7" x14ac:dyDescent="0.2">
      <c r="A9" t="s">
        <v>8</v>
      </c>
      <c r="B9" t="s">
        <v>28</v>
      </c>
      <c r="D9" s="39">
        <v>600</v>
      </c>
      <c r="E9" s="39">
        <v>600</v>
      </c>
      <c r="F9" s="36">
        <v>600</v>
      </c>
    </row>
    <row r="10" spans="1:7" x14ac:dyDescent="0.2">
      <c r="B10" t="s">
        <v>29</v>
      </c>
      <c r="D10" s="39">
        <v>650</v>
      </c>
      <c r="E10" s="39">
        <v>650</v>
      </c>
      <c r="F10" s="36">
        <v>650</v>
      </c>
    </row>
    <row r="11" spans="1:7" x14ac:dyDescent="0.2">
      <c r="B11" t="s">
        <v>30</v>
      </c>
      <c r="D11" s="39">
        <v>5.54</v>
      </c>
      <c r="E11" s="39">
        <v>5.44</v>
      </c>
      <c r="F11" s="36">
        <v>5.45</v>
      </c>
      <c r="G11" s="38"/>
    </row>
    <row r="12" spans="1:7" x14ac:dyDescent="0.2">
      <c r="B12" t="s">
        <v>74</v>
      </c>
      <c r="D12" s="39">
        <v>29.4</v>
      </c>
      <c r="E12" s="39">
        <v>0</v>
      </c>
      <c r="F12" s="36">
        <v>0</v>
      </c>
      <c r="G12" s="38"/>
    </row>
    <row r="13" spans="1:7" x14ac:dyDescent="0.2">
      <c r="B13" t="s">
        <v>58</v>
      </c>
      <c r="D13" s="39">
        <v>0</v>
      </c>
      <c r="E13" s="39">
        <v>673.7</v>
      </c>
      <c r="F13" s="36">
        <v>817.78</v>
      </c>
    </row>
    <row r="14" spans="1:7" x14ac:dyDescent="0.2">
      <c r="B14" t="s">
        <v>31</v>
      </c>
      <c r="D14" s="39">
        <v>490.7</v>
      </c>
      <c r="E14" s="39">
        <v>417.98</v>
      </c>
      <c r="F14" s="36">
        <v>409.85</v>
      </c>
    </row>
    <row r="15" spans="1:7" x14ac:dyDescent="0.2">
      <c r="B15" t="s">
        <v>65</v>
      </c>
      <c r="D15" s="39">
        <v>0</v>
      </c>
      <c r="E15" s="39">
        <v>0</v>
      </c>
      <c r="F15" s="36">
        <v>343.65</v>
      </c>
    </row>
    <row r="16" spans="1:7" x14ac:dyDescent="0.2">
      <c r="B16" t="s">
        <v>46</v>
      </c>
      <c r="D16" s="39">
        <v>50</v>
      </c>
      <c r="E16" s="39">
        <v>50</v>
      </c>
      <c r="F16" s="36">
        <v>0</v>
      </c>
    </row>
    <row r="17" spans="1:6" x14ac:dyDescent="0.2">
      <c r="D17" s="37">
        <f>SUM(D9:D16)</f>
        <v>1825.64</v>
      </c>
      <c r="E17" s="37">
        <f>SUM(E9:E16)</f>
        <v>2397.12</v>
      </c>
      <c r="F17" s="37">
        <f>SUM(F9:F16)</f>
        <v>2826.73</v>
      </c>
    </row>
    <row r="18" spans="1:6" x14ac:dyDescent="0.2">
      <c r="F18" s="36"/>
    </row>
    <row r="19" spans="1:6" x14ac:dyDescent="0.2">
      <c r="A19" s="24" t="s">
        <v>11</v>
      </c>
      <c r="F19" s="36"/>
    </row>
    <row r="20" spans="1:6" x14ac:dyDescent="0.2">
      <c r="F20" s="36"/>
    </row>
    <row r="21" spans="1:6" x14ac:dyDescent="0.2">
      <c r="A21" t="s">
        <v>12</v>
      </c>
      <c r="B21" t="s">
        <v>32</v>
      </c>
      <c r="D21" s="39">
        <v>120</v>
      </c>
      <c r="E21" s="39">
        <v>220</v>
      </c>
      <c r="F21" s="36">
        <v>220</v>
      </c>
    </row>
    <row r="22" spans="1:6" x14ac:dyDescent="0.2">
      <c r="B22" t="s">
        <v>33</v>
      </c>
      <c r="D22" s="39">
        <v>274.8</v>
      </c>
      <c r="E22" s="39">
        <v>266.39999999999998</v>
      </c>
      <c r="F22" s="36">
        <v>259.2</v>
      </c>
    </row>
    <row r="23" spans="1:6" x14ac:dyDescent="0.2">
      <c r="B23" t="s">
        <v>34</v>
      </c>
      <c r="D23" s="39">
        <v>165</v>
      </c>
      <c r="E23" s="39">
        <v>160</v>
      </c>
      <c r="F23" s="36">
        <v>146</v>
      </c>
    </row>
    <row r="24" spans="1:6" x14ac:dyDescent="0.2">
      <c r="B24" t="s">
        <v>35</v>
      </c>
      <c r="D24" s="39">
        <v>911.43</v>
      </c>
      <c r="E24" s="39">
        <v>1027.8900000000001</v>
      </c>
      <c r="F24" s="36">
        <v>1004.95</v>
      </c>
    </row>
    <row r="25" spans="1:6" x14ac:dyDescent="0.2">
      <c r="B25" t="s">
        <v>36</v>
      </c>
      <c r="D25" s="39">
        <v>600</v>
      </c>
      <c r="E25" s="39">
        <v>900</v>
      </c>
      <c r="F25" s="36">
        <v>300</v>
      </c>
    </row>
    <row r="26" spans="1:6" x14ac:dyDescent="0.2">
      <c r="B26" t="s">
        <v>52</v>
      </c>
      <c r="D26" s="39">
        <v>0</v>
      </c>
      <c r="E26" s="39">
        <v>0</v>
      </c>
      <c r="F26" s="36">
        <v>31.43</v>
      </c>
    </row>
    <row r="27" spans="1:6" x14ac:dyDescent="0.2">
      <c r="B27" t="s">
        <v>53</v>
      </c>
      <c r="D27" s="39">
        <v>38.880000000000003</v>
      </c>
      <c r="E27" s="39">
        <v>72.290000000000006</v>
      </c>
      <c r="F27" s="36">
        <v>20.260000000000002</v>
      </c>
    </row>
    <row r="28" spans="1:6" x14ac:dyDescent="0.2">
      <c r="B28" t="s">
        <v>64</v>
      </c>
      <c r="D28" s="39">
        <v>0</v>
      </c>
      <c r="E28" s="39">
        <v>0</v>
      </c>
      <c r="F28" s="36">
        <v>0</v>
      </c>
    </row>
    <row r="29" spans="1:6" x14ac:dyDescent="0.2">
      <c r="B29" t="s">
        <v>56</v>
      </c>
      <c r="D29" s="39">
        <v>100</v>
      </c>
      <c r="E29" s="39">
        <v>50.99</v>
      </c>
      <c r="F29" s="36">
        <v>50</v>
      </c>
    </row>
    <row r="30" spans="1:6" x14ac:dyDescent="0.2">
      <c r="B30" t="s">
        <v>66</v>
      </c>
      <c r="D30" s="39">
        <v>20.100000000000001</v>
      </c>
      <c r="E30" s="39">
        <f>12.95+10</f>
        <v>22.95</v>
      </c>
      <c r="F30" s="36">
        <v>17</v>
      </c>
    </row>
    <row r="31" spans="1:6" x14ac:dyDescent="0.2">
      <c r="B31" t="s">
        <v>47</v>
      </c>
      <c r="D31" s="39">
        <v>29.94</v>
      </c>
      <c r="E31" s="39">
        <v>36.61</v>
      </c>
      <c r="F31" s="36">
        <v>24.5</v>
      </c>
    </row>
    <row r="32" spans="1:6" x14ac:dyDescent="0.2">
      <c r="B32" t="s">
        <v>37</v>
      </c>
      <c r="D32" s="39">
        <v>60.55</v>
      </c>
      <c r="E32" s="39">
        <v>72</v>
      </c>
      <c r="F32" s="36">
        <v>59.5</v>
      </c>
    </row>
    <row r="33" spans="1:7" x14ac:dyDescent="0.2">
      <c r="B33" t="s">
        <v>49</v>
      </c>
      <c r="D33" s="39">
        <v>40</v>
      </c>
      <c r="E33" s="39">
        <v>35</v>
      </c>
      <c r="F33" s="36">
        <v>35</v>
      </c>
    </row>
    <row r="34" spans="1:7" x14ac:dyDescent="0.2">
      <c r="B34" t="s">
        <v>51</v>
      </c>
      <c r="D34" s="39">
        <v>86.11</v>
      </c>
      <c r="E34" s="39">
        <v>201.31</v>
      </c>
      <c r="F34" s="36">
        <v>15.98</v>
      </c>
    </row>
    <row r="35" spans="1:7" x14ac:dyDescent="0.2">
      <c r="B35" t="s">
        <v>38</v>
      </c>
      <c r="D35" s="39">
        <v>2176.27</v>
      </c>
      <c r="E35" s="39">
        <v>2119.63</v>
      </c>
      <c r="F35" s="36">
        <v>2037.88</v>
      </c>
    </row>
    <row r="36" spans="1:7" x14ac:dyDescent="0.2">
      <c r="B36" t="s">
        <v>54</v>
      </c>
      <c r="D36" s="39">
        <v>120</v>
      </c>
      <c r="E36" s="39">
        <v>135</v>
      </c>
      <c r="F36" s="36">
        <v>90</v>
      </c>
    </row>
    <row r="37" spans="1:7" x14ac:dyDescent="0.2">
      <c r="B37" t="s">
        <v>55</v>
      </c>
      <c r="D37" s="39">
        <v>0</v>
      </c>
      <c r="E37" s="39">
        <v>10</v>
      </c>
      <c r="F37" s="36">
        <v>76.5</v>
      </c>
    </row>
    <row r="38" spans="1:7" x14ac:dyDescent="0.2">
      <c r="B38" t="s">
        <v>39</v>
      </c>
      <c r="D38" s="39">
        <v>392</v>
      </c>
      <c r="E38" s="39">
        <v>367.54</v>
      </c>
      <c r="F38" s="36">
        <v>288</v>
      </c>
      <c r="G38" s="34"/>
    </row>
    <row r="39" spans="1:7" x14ac:dyDescent="0.2">
      <c r="B39" t="s">
        <v>63</v>
      </c>
      <c r="D39" s="39">
        <v>0</v>
      </c>
      <c r="E39" s="39">
        <v>0</v>
      </c>
      <c r="F39" s="36">
        <v>0</v>
      </c>
    </row>
    <row r="40" spans="1:7" x14ac:dyDescent="0.2">
      <c r="D40" s="37">
        <f>SUM(D21:D39)</f>
        <v>5135.08</v>
      </c>
      <c r="E40" s="37">
        <f>SUM(E21:E39)</f>
        <v>5697.61</v>
      </c>
      <c r="F40" s="37">
        <f>SUM(F21:F39)</f>
        <v>4676.2000000000007</v>
      </c>
    </row>
    <row r="41" spans="1:7" x14ac:dyDescent="0.2">
      <c r="F41" s="36"/>
    </row>
    <row r="42" spans="1:7" x14ac:dyDescent="0.2">
      <c r="A42" t="s">
        <v>13</v>
      </c>
      <c r="B42" t="s">
        <v>45</v>
      </c>
      <c r="D42" s="39">
        <v>986.23</v>
      </c>
      <c r="E42" s="39">
        <v>1016.39</v>
      </c>
      <c r="F42" s="36">
        <v>919.93</v>
      </c>
    </row>
    <row r="43" spans="1:7" x14ac:dyDescent="0.2">
      <c r="B43" t="s">
        <v>48</v>
      </c>
      <c r="D43" s="39">
        <v>605.94000000000005</v>
      </c>
      <c r="E43" s="39">
        <v>303.06</v>
      </c>
      <c r="F43" s="36">
        <v>50.12</v>
      </c>
    </row>
    <row r="44" spans="1:7" x14ac:dyDescent="0.2">
      <c r="B44" t="s">
        <v>62</v>
      </c>
      <c r="D44" s="39">
        <v>144</v>
      </c>
      <c r="E44" s="39">
        <v>144</v>
      </c>
      <c r="F44" s="36">
        <v>226.8</v>
      </c>
    </row>
    <row r="45" spans="1:7" x14ac:dyDescent="0.2">
      <c r="B45" t="s">
        <v>40</v>
      </c>
      <c r="D45" s="39">
        <v>362.8</v>
      </c>
      <c r="E45" s="39">
        <v>580.5</v>
      </c>
      <c r="F45" s="36">
        <v>630.89</v>
      </c>
    </row>
    <row r="46" spans="1:7" x14ac:dyDescent="0.2">
      <c r="B46" t="s">
        <v>72</v>
      </c>
      <c r="D46" s="39">
        <v>1428</v>
      </c>
      <c r="E46" s="39">
        <v>930</v>
      </c>
      <c r="F46" s="36">
        <v>998.99</v>
      </c>
    </row>
    <row r="47" spans="1:7" x14ac:dyDescent="0.2">
      <c r="B47" s="43" t="s">
        <v>73</v>
      </c>
      <c r="D47" s="39">
        <f>99.05+443.05</f>
        <v>542.1</v>
      </c>
      <c r="E47" s="39">
        <f>356.61+513.89</f>
        <v>870.5</v>
      </c>
      <c r="F47" s="36">
        <f>927.77+984</f>
        <v>1911.77</v>
      </c>
    </row>
    <row r="48" spans="1:7" x14ac:dyDescent="0.2">
      <c r="B48" t="s">
        <v>71</v>
      </c>
      <c r="D48" s="39">
        <v>1150</v>
      </c>
      <c r="E48" s="39">
        <v>0</v>
      </c>
      <c r="F48" s="36">
        <v>0</v>
      </c>
    </row>
    <row r="49" spans="2:6" x14ac:dyDescent="0.2">
      <c r="B49" t="s">
        <v>67</v>
      </c>
      <c r="D49" s="39">
        <v>0</v>
      </c>
      <c r="E49" s="39">
        <v>1638</v>
      </c>
      <c r="F49" s="34">
        <v>0</v>
      </c>
    </row>
    <row r="50" spans="2:6" x14ac:dyDescent="0.2">
      <c r="B50" t="s">
        <v>57</v>
      </c>
      <c r="D50" s="39">
        <v>600</v>
      </c>
      <c r="E50" s="39">
        <v>480</v>
      </c>
      <c r="F50" s="36">
        <v>456</v>
      </c>
    </row>
    <row r="51" spans="2:6" x14ac:dyDescent="0.2">
      <c r="B51" t="s">
        <v>29</v>
      </c>
      <c r="D51" s="39">
        <v>650</v>
      </c>
      <c r="E51" s="39">
        <v>740</v>
      </c>
      <c r="F51" s="36">
        <v>800.92</v>
      </c>
    </row>
    <row r="52" spans="2:6" x14ac:dyDescent="0.2">
      <c r="B52" t="s">
        <v>41</v>
      </c>
      <c r="D52" s="39">
        <v>0</v>
      </c>
      <c r="E52" s="39">
        <v>150</v>
      </c>
      <c r="F52" s="36">
        <v>150</v>
      </c>
    </row>
    <row r="53" spans="2:6" x14ac:dyDescent="0.2">
      <c r="B53" t="s">
        <v>50</v>
      </c>
      <c r="D53" s="39">
        <v>0</v>
      </c>
      <c r="E53" s="39">
        <v>417.97</v>
      </c>
      <c r="F53" s="34">
        <v>0</v>
      </c>
    </row>
    <row r="54" spans="2:6" x14ac:dyDescent="0.2">
      <c r="B54" t="s">
        <v>60</v>
      </c>
      <c r="D54" s="39">
        <f>79.8+545</f>
        <v>624.79999999999995</v>
      </c>
      <c r="E54" s="39">
        <v>892.2</v>
      </c>
      <c r="F54" s="36">
        <v>434.8</v>
      </c>
    </row>
    <row r="55" spans="2:6" x14ac:dyDescent="0.2">
      <c r="B55" t="s">
        <v>42</v>
      </c>
      <c r="D55" s="39">
        <v>542.45000000000005</v>
      </c>
      <c r="E55" s="39">
        <v>427.57</v>
      </c>
      <c r="F55" s="36">
        <v>429.43</v>
      </c>
    </row>
    <row r="56" spans="2:6" x14ac:dyDescent="0.2">
      <c r="B56" t="s">
        <v>43</v>
      </c>
      <c r="D56" s="39">
        <v>0</v>
      </c>
      <c r="E56" s="39">
        <v>0</v>
      </c>
      <c r="F56" s="36">
        <v>60</v>
      </c>
    </row>
    <row r="57" spans="2:6" x14ac:dyDescent="0.2">
      <c r="D57" s="37">
        <f>SUM(D42:D56)</f>
        <v>7636.32</v>
      </c>
      <c r="E57" s="37">
        <f>SUM(E42:E56)</f>
        <v>8590.19</v>
      </c>
      <c r="F57" s="37">
        <f>SUM(F42:F56)</f>
        <v>7069.6500000000005</v>
      </c>
    </row>
    <row r="58" spans="2:6" x14ac:dyDescent="0.2">
      <c r="F58" s="36"/>
    </row>
    <row r="59" spans="2:6" x14ac:dyDescent="0.2">
      <c r="B59" t="s">
        <v>14</v>
      </c>
      <c r="D59" s="39">
        <v>79.290000000000006</v>
      </c>
      <c r="E59" s="39">
        <v>68.02</v>
      </c>
      <c r="F59" s="36">
        <v>166.4</v>
      </c>
    </row>
    <row r="60" spans="2:6" x14ac:dyDescent="0.2">
      <c r="F60" s="36"/>
    </row>
    <row r="61" spans="2:6" x14ac:dyDescent="0.2">
      <c r="F61" s="36"/>
    </row>
    <row r="62" spans="2:6" x14ac:dyDescent="0.2">
      <c r="F62" s="36"/>
    </row>
    <row r="63" spans="2:6" x14ac:dyDescent="0.2">
      <c r="F63" s="36"/>
    </row>
    <row r="64" spans="2:6" x14ac:dyDescent="0.2">
      <c r="F64" s="36"/>
    </row>
    <row r="65" spans="6:6" x14ac:dyDescent="0.2">
      <c r="F65" s="36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scale="93" firstPageNumber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C6" sqref="C6"/>
    </sheetView>
  </sheetViews>
  <sheetFormatPr defaultRowHeight="12.75" x14ac:dyDescent="0.2"/>
  <cols>
    <col min="1" max="1" width="46.42578125" customWidth="1"/>
    <col min="3" max="3" width="12.7109375" customWidth="1"/>
  </cols>
  <sheetData>
    <row r="1" spans="1:3" ht="15.75" x14ac:dyDescent="0.25">
      <c r="A1" s="23" t="s">
        <v>4</v>
      </c>
    </row>
    <row r="3" spans="1:3" x14ac:dyDescent="0.2">
      <c r="A3" s="24" t="s">
        <v>44</v>
      </c>
    </row>
    <row r="5" spans="1:3" x14ac:dyDescent="0.2">
      <c r="A5" t="s">
        <v>61</v>
      </c>
      <c r="C5" s="26">
        <v>50</v>
      </c>
    </row>
    <row r="7" spans="1:3" x14ac:dyDescent="0.2">
      <c r="C7" s="27">
        <f>SUM(C5:C5)</f>
        <v>50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HEADER SHEET</vt:lpstr>
      <vt:lpstr>Page 1</vt:lpstr>
      <vt:lpstr>Page 2</vt:lpstr>
      <vt:lpstr>Page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BRAZIERS</dc:creator>
  <cp:lastModifiedBy>NRSNMHPC CLERK</cp:lastModifiedBy>
  <cp:lastPrinted>2019-04-20T13:03:34Z</cp:lastPrinted>
  <dcterms:created xsi:type="dcterms:W3CDTF">2012-03-31T14:46:31Z</dcterms:created>
  <dcterms:modified xsi:type="dcterms:W3CDTF">2019-04-20T13:05:01Z</dcterms:modified>
</cp:coreProperties>
</file>