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affhamtowncouncil.sharepoint.com/sites/Meetings/Shared Documents/General/3 Meetings 2022/08. Aug 2022/Full Council - Aug 2022/"/>
    </mc:Choice>
  </mc:AlternateContent>
  <xr:revisionPtr revIDLastSave="1147" documentId="13_ncr:1_{A1021F08-9AFE-406B-BA8D-C94A08D00307}" xr6:coauthVersionLast="47" xr6:coauthVersionMax="47" xr10:uidLastSave="{D5078086-1F01-4397-A4F9-D18C1D94CA57}"/>
  <bookViews>
    <workbookView xWindow="-120" yWindow="-120" windowWidth="29040" windowHeight="15840" xr2:uid="{00000000-000D-0000-FFFF-FFFF00000000}"/>
  </bookViews>
  <sheets>
    <sheet name="Sheet1 (2)" sheetId="1" r:id="rId1"/>
    <sheet name="Sheet1" sheetId="2" r:id="rId2"/>
  </sheets>
  <definedNames>
    <definedName name="_xlnm._FilterDatabase" localSheetId="0" hidden="1">'Sheet1 (2)'!#REF!</definedName>
    <definedName name="_xlnm.Print_Area" localSheetId="0">'Sheet1 (2)'!$A$1:$G$83</definedName>
    <definedName name="_xlnm.Print_Titles" localSheetId="0">'Sheet1 (2)'!$1:$2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1" l="1"/>
  <c r="G18" i="1"/>
  <c r="F44" i="1"/>
  <c r="G16" i="1"/>
  <c r="G15" i="1"/>
  <c r="G14" i="1"/>
  <c r="G13" i="1"/>
  <c r="G17" i="1"/>
  <c r="G24" i="1"/>
  <c r="G25" i="1"/>
  <c r="G26" i="1"/>
  <c r="G76" i="1"/>
  <c r="G67" i="1" l="1"/>
  <c r="G65" i="1"/>
  <c r="G58" i="1"/>
  <c r="F52" i="1"/>
  <c r="F32" i="1"/>
  <c r="F31" i="1"/>
  <c r="G28" i="1"/>
  <c r="G27" i="1"/>
  <c r="F68" i="1" l="1"/>
  <c r="G39" i="1"/>
  <c r="G36" i="1"/>
  <c r="G35" i="1"/>
  <c r="G10" i="1"/>
  <c r="G11" i="1"/>
  <c r="G41" i="1" l="1"/>
  <c r="G43" i="1"/>
  <c r="G45" i="1"/>
  <c r="G46" i="1"/>
  <c r="G49" i="1"/>
  <c r="G51" i="1"/>
  <c r="G56" i="1"/>
  <c r="G48" i="1"/>
  <c r="G57" i="1"/>
  <c r="G59" i="1"/>
  <c r="G60" i="1"/>
  <c r="G61" i="1"/>
  <c r="G62" i="1"/>
  <c r="G63" i="1"/>
  <c r="G47" i="1"/>
  <c r="G50" i="1"/>
  <c r="G44" i="1"/>
  <c r="G54" i="1" l="1"/>
  <c r="G52" i="1"/>
  <c r="G8" i="1"/>
  <c r="G9" i="1"/>
  <c r="G12" i="1"/>
  <c r="G7" i="1"/>
  <c r="G53" i="1"/>
  <c r="G6" i="1" l="1"/>
  <c r="G42" i="1" l="1"/>
  <c r="G33" i="1"/>
  <c r="G30" i="1"/>
  <c r="E83" i="1" l="1"/>
  <c r="F83" i="1"/>
  <c r="G81" i="1"/>
  <c r="G77" i="1"/>
  <c r="G55" i="1"/>
  <c r="G34" i="1"/>
  <c r="G64" i="1"/>
  <c r="G66" i="1"/>
  <c r="G5" i="1"/>
  <c r="G82" i="1" l="1"/>
  <c r="G80" i="1"/>
  <c r="G83" i="1" l="1"/>
  <c r="G31" i="1"/>
  <c r="G68" i="1" s="1"/>
</calcChain>
</file>

<file path=xl/sharedStrings.xml><?xml version="1.0" encoding="utf-8"?>
<sst xmlns="http://schemas.openxmlformats.org/spreadsheetml/2006/main" count="200" uniqueCount="123">
  <si>
    <t>No</t>
  </si>
  <si>
    <t>Payment</t>
  </si>
  <si>
    <t>Name</t>
  </si>
  <si>
    <t>Details</t>
  </si>
  <si>
    <t>Price</t>
  </si>
  <si>
    <t>VAT</t>
  </si>
  <si>
    <t>Total</t>
  </si>
  <si>
    <t>BACS</t>
  </si>
  <si>
    <t>Inland Revenue</t>
  </si>
  <si>
    <t>Norfolk Pension Service</t>
  </si>
  <si>
    <t>Town Hall - Rates</t>
  </si>
  <si>
    <t>Market - Rates</t>
  </si>
  <si>
    <t>Cemetery - Rates</t>
  </si>
  <si>
    <t>Town Council - Fax &amp; Broadband 720469</t>
  </si>
  <si>
    <t>Town Council - Telephone 722922</t>
  </si>
  <si>
    <t>Town Council - Alarm 724968</t>
  </si>
  <si>
    <t>TOTAL</t>
  </si>
  <si>
    <t xml:space="preserve">Items of expenditure to be reclaimed </t>
  </si>
  <si>
    <t>d/d</t>
  </si>
  <si>
    <t>Watton TC</t>
  </si>
  <si>
    <t>Hitachi</t>
  </si>
  <si>
    <t>SSE Southern Electric</t>
  </si>
  <si>
    <t>SSE SWALEC</t>
  </si>
  <si>
    <t>Vodafone</t>
  </si>
  <si>
    <t>WorldPay</t>
  </si>
  <si>
    <t>Card</t>
  </si>
  <si>
    <t>Lloyds Bank</t>
  </si>
  <si>
    <t>Town Council salaries</t>
  </si>
  <si>
    <t>Employee Contribution</t>
  </si>
  <si>
    <t>Employer Contribution</t>
  </si>
  <si>
    <t xml:space="preserve">Tax </t>
  </si>
  <si>
    <t>VOIP router &amp; line - 720014</t>
  </si>
  <si>
    <t>Swaffham Heritage - Telephone 721230</t>
  </si>
  <si>
    <t>Town Wi-Fi - 336135</t>
  </si>
  <si>
    <t>Employer National Insurance contribution</t>
  </si>
  <si>
    <t>Net Salaries</t>
  </si>
  <si>
    <t>WAVE - Anglian Water</t>
  </si>
  <si>
    <t>Veolia</t>
  </si>
  <si>
    <t>Employee National Insurance contribution</t>
  </si>
  <si>
    <t>Barn - Rates</t>
  </si>
  <si>
    <t>Compatibility Report for 6.1 APPENDIX 1 - March 2022 Payments.xls</t>
  </si>
  <si>
    <t>Run on 23/02/2022 13:43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</si>
  <si>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</si>
  <si>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</si>
  <si>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</si>
  <si>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</si>
  <si>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</si>
  <si>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</si>
  <si>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Cash &amp; Cheques taken over the counter</t>
  </si>
  <si>
    <t>Museum</t>
  </si>
  <si>
    <t xml:space="preserve">Sues News </t>
  </si>
  <si>
    <t>Breckland Council</t>
  </si>
  <si>
    <t>Cooleraid</t>
  </si>
  <si>
    <r>
      <t xml:space="preserve">Truck Lease </t>
    </r>
    <r>
      <rPr>
        <i/>
        <sz val="18"/>
        <rFont val="Arial"/>
        <family val="2"/>
      </rPr>
      <t>- July 22</t>
    </r>
  </si>
  <si>
    <r>
      <t xml:space="preserve">Monthly credit card fee </t>
    </r>
    <r>
      <rPr>
        <i/>
        <sz val="18"/>
        <rFont val="Arial"/>
        <family val="2"/>
      </rPr>
      <t>- June 22</t>
    </r>
  </si>
  <si>
    <t>PWLB</t>
  </si>
  <si>
    <t>Brook HR</t>
  </si>
  <si>
    <t>Swaffham Town Council - Accounts for AUGUST 2022</t>
  </si>
  <si>
    <r>
      <t xml:space="preserve">Summary of Income - JULY 2022 </t>
    </r>
    <r>
      <rPr>
        <sz val="18"/>
        <rFont val="Arial"/>
        <family val="2"/>
      </rPr>
      <t>(market rents, allotment deposits, cemetery invoices, room rentals, loan payments etc)</t>
    </r>
  </si>
  <si>
    <r>
      <t>Mobile Phone bills</t>
    </r>
    <r>
      <rPr>
        <i/>
        <sz val="18"/>
        <rFont val="Arial"/>
        <family val="2"/>
      </rPr>
      <t xml:space="preserve"> - July 22</t>
    </r>
    <r>
      <rPr>
        <sz val="18"/>
        <rFont val="Arial"/>
        <family val="2"/>
      </rPr>
      <t xml:space="preserve"> -</t>
    </r>
    <r>
      <rPr>
        <i/>
        <sz val="18"/>
        <rFont val="Arial"/>
        <family val="2"/>
      </rPr>
      <t xml:space="preserve"> S Dent</t>
    </r>
  </si>
  <si>
    <r>
      <t>Mobile Phone bills</t>
    </r>
    <r>
      <rPr>
        <i/>
        <sz val="18"/>
        <rFont val="Arial"/>
        <family val="2"/>
      </rPr>
      <t xml:space="preserve"> - July 22 - R Ostler</t>
    </r>
  </si>
  <si>
    <r>
      <t xml:space="preserve">Mobile phone </t>
    </r>
    <r>
      <rPr>
        <i/>
        <sz val="18"/>
        <rFont val="Arial"/>
        <family val="2"/>
      </rPr>
      <t>- MF - July 22</t>
    </r>
  </si>
  <si>
    <r>
      <t>Public Toilets</t>
    </r>
    <r>
      <rPr>
        <i/>
        <sz val="18"/>
        <rFont val="Arial"/>
        <family val="2"/>
      </rPr>
      <t xml:space="preserve"> - electricity - July 22</t>
    </r>
  </si>
  <si>
    <r>
      <t>Cemetery Chapel</t>
    </r>
    <r>
      <rPr>
        <i/>
        <sz val="18"/>
        <rFont val="Arial"/>
        <family val="2"/>
      </rPr>
      <t xml:space="preserve"> - electricity - July 22</t>
    </r>
  </si>
  <si>
    <r>
      <t>Buttercross</t>
    </r>
    <r>
      <rPr>
        <i/>
        <sz val="18"/>
        <rFont val="Arial"/>
        <family val="2"/>
      </rPr>
      <t xml:space="preserve"> - electricity - July 22</t>
    </r>
  </si>
  <si>
    <r>
      <t>Monthly payment charges</t>
    </r>
    <r>
      <rPr>
        <i/>
        <sz val="18"/>
        <rFont val="Arial"/>
        <family val="2"/>
      </rPr>
      <t xml:space="preserve"> - July 22</t>
    </r>
  </si>
  <si>
    <r>
      <t xml:space="preserve">Immervox </t>
    </r>
    <r>
      <rPr>
        <i/>
        <sz val="18"/>
        <rFont val="Arial"/>
        <family val="2"/>
      </rPr>
      <t>(July 22)</t>
    </r>
  </si>
  <si>
    <r>
      <t xml:space="preserve">Mobile reclaim </t>
    </r>
    <r>
      <rPr>
        <i/>
        <sz val="18"/>
        <rFont val="Arial"/>
        <family val="2"/>
      </rPr>
      <t>- July 22</t>
    </r>
  </si>
  <si>
    <r>
      <t xml:space="preserve">Museum - Telephone 721230 </t>
    </r>
    <r>
      <rPr>
        <i/>
        <sz val="18"/>
        <rFont val="Arial"/>
        <family val="2"/>
      </rPr>
      <t>- July 22</t>
    </r>
  </si>
  <si>
    <r>
      <t>Electricity</t>
    </r>
    <r>
      <rPr>
        <i/>
        <sz val="18"/>
        <rFont val="Arial"/>
        <family val="2"/>
      </rPr>
      <t xml:space="preserve"> July 22</t>
    </r>
  </si>
  <si>
    <t>ROSPA Play Safety</t>
  </si>
  <si>
    <t xml:space="preserve">Payments </t>
  </si>
  <si>
    <r>
      <t>Loan accounts</t>
    </r>
    <r>
      <rPr>
        <i/>
        <sz val="18"/>
        <rFont val="Arial"/>
        <family val="2"/>
      </rPr>
      <t xml:space="preserve"> - 483005</t>
    </r>
  </si>
  <si>
    <r>
      <t xml:space="preserve">Town Hall - </t>
    </r>
    <r>
      <rPr>
        <i/>
        <sz val="18"/>
        <rFont val="Arial"/>
        <family val="2"/>
      </rPr>
      <t>electricity - June 22</t>
    </r>
  </si>
  <si>
    <r>
      <t xml:space="preserve">Town Hall - </t>
    </r>
    <r>
      <rPr>
        <i/>
        <sz val="18"/>
        <rFont val="Arial"/>
        <family val="2"/>
      </rPr>
      <t>electricity - 29 Apr-1 Jun 22</t>
    </r>
  </si>
  <si>
    <r>
      <t xml:space="preserve">Rec Ground </t>
    </r>
    <r>
      <rPr>
        <i/>
        <sz val="18"/>
        <rFont val="Arial"/>
        <family val="2"/>
      </rPr>
      <t>- electricity - June 22</t>
    </r>
  </si>
  <si>
    <t>Ben Burgess</t>
  </si>
  <si>
    <r>
      <t xml:space="preserve">HR Services </t>
    </r>
    <r>
      <rPr>
        <i/>
        <sz val="18"/>
        <rFont val="Arial"/>
        <family val="2"/>
      </rPr>
      <t>- June 22</t>
    </r>
  </si>
  <si>
    <t>Carter Accommodation</t>
  </si>
  <si>
    <t>CGM</t>
  </si>
  <si>
    <t>Cloudy IT</t>
  </si>
  <si>
    <t>Council HR &amp; Gov Support</t>
  </si>
  <si>
    <t>Hags SMP Ltd</t>
  </si>
  <si>
    <t>Ice Queen</t>
  </si>
  <si>
    <t>K Lock</t>
  </si>
  <si>
    <t>n Power</t>
  </si>
  <si>
    <t>Swaffham Building Supplies</t>
  </si>
  <si>
    <t>Travis Perkins</t>
  </si>
  <si>
    <t>Mortice Lock</t>
  </si>
  <si>
    <t>Uncle Lukes</t>
  </si>
  <si>
    <r>
      <t>Public Toilets - 341378101</t>
    </r>
    <r>
      <rPr>
        <i/>
        <sz val="18"/>
        <rFont val="Arial"/>
        <family val="2"/>
      </rPr>
      <t xml:space="preserve"> - July 22</t>
    </r>
  </si>
  <si>
    <r>
      <t xml:space="preserve">Rec Ground- 225554301 </t>
    </r>
    <r>
      <rPr>
        <i/>
        <sz val="18"/>
        <rFont val="Arial"/>
        <family val="2"/>
      </rPr>
      <t>- July 22</t>
    </r>
  </si>
  <si>
    <t>Worzels Roofing</t>
  </si>
  <si>
    <r>
      <t>Town Hall waste</t>
    </r>
    <r>
      <rPr>
        <i/>
        <sz val="18"/>
        <rFont val="Arial"/>
        <family val="2"/>
      </rPr>
      <t xml:space="preserve"> - July 22</t>
    </r>
  </si>
  <si>
    <r>
      <t>Cemetery waste</t>
    </r>
    <r>
      <rPr>
        <i/>
        <sz val="18"/>
        <rFont val="Arial"/>
        <family val="2"/>
      </rPr>
      <t xml:space="preserve"> - July 22</t>
    </r>
  </si>
  <si>
    <r>
      <t xml:space="preserve">Cultural Consortium </t>
    </r>
    <r>
      <rPr>
        <i/>
        <sz val="18"/>
        <rFont val="Arial"/>
        <family val="2"/>
      </rPr>
      <t>- Carter 22 signage</t>
    </r>
  </si>
  <si>
    <r>
      <t>Campingland -</t>
    </r>
    <r>
      <rPr>
        <i/>
        <sz val="18"/>
        <rFont val="Arial"/>
        <family val="2"/>
      </rPr>
      <t xml:space="preserve"> fencing repair materials</t>
    </r>
  </si>
  <si>
    <r>
      <t xml:space="preserve">Orford Road </t>
    </r>
    <r>
      <rPr>
        <i/>
        <sz val="18"/>
        <rFont val="Arial"/>
        <family val="2"/>
      </rPr>
      <t>- materials</t>
    </r>
  </si>
  <si>
    <r>
      <t>War Memorial electric</t>
    </r>
    <r>
      <rPr>
        <i/>
        <sz val="18"/>
        <rFont val="Arial"/>
        <family val="2"/>
      </rPr>
      <t xml:space="preserve"> Apr-Jun 22</t>
    </r>
  </si>
  <si>
    <r>
      <t xml:space="preserve">Orford Road - </t>
    </r>
    <r>
      <rPr>
        <i/>
        <sz val="18"/>
        <rFont val="Arial"/>
        <family val="2"/>
      </rPr>
      <t>play area repairs</t>
    </r>
  </si>
  <si>
    <r>
      <t xml:space="preserve">Rec Ground </t>
    </r>
    <r>
      <rPr>
        <i/>
        <sz val="18"/>
        <rFont val="Arial"/>
        <family val="2"/>
      </rPr>
      <t>- replaced table tennis</t>
    </r>
  </si>
  <si>
    <r>
      <t xml:space="preserve">IT usage </t>
    </r>
    <r>
      <rPr>
        <i/>
        <sz val="18"/>
        <rFont val="Arial"/>
        <family val="2"/>
      </rPr>
      <t>- July 22</t>
    </r>
  </si>
  <si>
    <r>
      <t xml:space="preserve">Grass cutting </t>
    </r>
    <r>
      <rPr>
        <i/>
        <sz val="18"/>
        <rFont val="Arial"/>
        <family val="2"/>
      </rPr>
      <t>- July 22</t>
    </r>
  </si>
  <si>
    <r>
      <t>Orford Road event</t>
    </r>
    <r>
      <rPr>
        <i/>
        <sz val="18"/>
        <rFont val="Arial"/>
        <family val="2"/>
      </rPr>
      <t xml:space="preserve"> - portable toilets</t>
    </r>
  </si>
  <si>
    <r>
      <t>Drinking water</t>
    </r>
    <r>
      <rPr>
        <i/>
        <sz val="18"/>
        <rFont val="Arial"/>
        <family val="2"/>
      </rPr>
      <t xml:space="preserve"> - July 22</t>
    </r>
  </si>
  <si>
    <r>
      <t xml:space="preserve">All Play Areas </t>
    </r>
    <r>
      <rPr>
        <i/>
        <sz val="18"/>
        <rFont val="Arial"/>
        <family val="2"/>
      </rPr>
      <t>- annual inspection</t>
    </r>
  </si>
  <si>
    <t>Strimmer parts</t>
  </si>
  <si>
    <r>
      <t>Income from BACS &amp; Card payment</t>
    </r>
    <r>
      <rPr>
        <i/>
        <sz val="18"/>
        <rFont val="Arial"/>
        <family val="2"/>
      </rPr>
      <t xml:space="preserve"> - includes £22,000 Cultural Consortium grant</t>
    </r>
  </si>
  <si>
    <r>
      <t>Town Hall - 346045001</t>
    </r>
    <r>
      <rPr>
        <i/>
        <sz val="18"/>
        <rFont val="Arial"/>
        <family val="2"/>
      </rPr>
      <t xml:space="preserve"> - July 22</t>
    </r>
  </si>
  <si>
    <r>
      <t xml:space="preserve">Petty cash </t>
    </r>
    <r>
      <rPr>
        <i/>
        <sz val="18"/>
        <rFont val="Arial"/>
        <family val="2"/>
      </rPr>
      <t>- cashline withdrawal</t>
    </r>
  </si>
  <si>
    <r>
      <t xml:space="preserve">Blinds Direct </t>
    </r>
    <r>
      <rPr>
        <i/>
        <sz val="18"/>
        <rFont val="Arial"/>
        <family val="2"/>
      </rPr>
      <t>- office blinds replacement</t>
    </r>
  </si>
  <si>
    <r>
      <t xml:space="preserve">Adobe </t>
    </r>
    <r>
      <rPr>
        <i/>
        <sz val="18"/>
        <rFont val="Arial"/>
        <family val="2"/>
      </rPr>
      <t>- new Acrobat software</t>
    </r>
  </si>
  <si>
    <r>
      <t>NCC</t>
    </r>
    <r>
      <rPr>
        <i/>
        <sz val="18"/>
        <rFont val="Arial"/>
        <family val="2"/>
      </rPr>
      <t xml:space="preserve"> - road closure</t>
    </r>
  </si>
  <si>
    <r>
      <t xml:space="preserve">Unique Jewellery </t>
    </r>
    <r>
      <rPr>
        <i/>
        <sz val="18"/>
        <rFont val="Arial"/>
        <family val="2"/>
      </rPr>
      <t>- Mayor chain engraving</t>
    </r>
  </si>
  <si>
    <t>tfr</t>
  </si>
  <si>
    <t>IT usage - August 22</t>
  </si>
  <si>
    <t>Barn roof repairs</t>
  </si>
  <si>
    <r>
      <t>HR &amp; Governance -</t>
    </r>
    <r>
      <rPr>
        <i/>
        <sz val="18"/>
        <rFont val="Arial"/>
        <family val="2"/>
      </rPr>
      <t xml:space="preserve"> annual subscription</t>
    </r>
  </si>
  <si>
    <t xml:space="preserve">Express Lifts </t>
  </si>
  <si>
    <t>Carter Accomodation</t>
  </si>
  <si>
    <r>
      <t xml:space="preserve">Carter 22 Campingland dig </t>
    </r>
    <r>
      <rPr>
        <i/>
        <sz val="18"/>
        <rFont val="Arial"/>
        <family val="2"/>
      </rPr>
      <t>- portable toilets</t>
    </r>
  </si>
  <si>
    <r>
      <t>Town Hall</t>
    </r>
    <r>
      <rPr>
        <i/>
        <sz val="18"/>
        <rFont val="Arial"/>
        <family val="2"/>
      </rPr>
      <t xml:space="preserve"> - lift replacement battery</t>
    </r>
  </si>
  <si>
    <r>
      <t xml:space="preserve">Xmas event </t>
    </r>
    <r>
      <rPr>
        <i/>
        <strike/>
        <sz val="18"/>
        <rFont val="Arial"/>
        <family val="2"/>
      </rPr>
      <t>- ice rink - deposit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</si>
</sst>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44" formatCode="_-&quot;£&quot;* #,##0.00_-;\-&quot;£&quot;* #,##0.00_-;_-&quot;£&quot;* &quot;-&quot;??_-;_-@_-"/>
  </numFmts>
  <fonts count="22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u/>
      <sz val="2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theme="0" tint="-0.499984740745262"/>
      <name val="Arial"/>
      <family val="2"/>
    </font>
    <font>
      <strike/>
      <sz val="18"/>
      <name val="Arial"/>
      <family val="2"/>
    </font>
    <font>
      <strike/>
      <sz val="16"/>
      <name val="Arial"/>
      <family val="2"/>
    </font>
    <font>
      <i/>
      <strike/>
      <sz val="18"/>
      <name val="Arial"/>
      <family val="2"/>
    </font>
    <font>
      <b/>
      <strike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0" fontId="6" fillId="0" borderId="0"/>
  </cellStyleXfs>
  <cellXfs count="12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7" fontId="3" fillId="0" borderId="0" xfId="1" applyNumberFormat="1" applyFont="1" applyAlignment="1">
      <alignment horizontal="right" vertical="center" wrapText="1"/>
    </xf>
    <xf numFmtId="7" fontId="2" fillId="0" borderId="0" xfId="1" applyNumberFormat="1" applyFont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7" fontId="9" fillId="2" borderId="0" xfId="1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44" fontId="9" fillId="2" borderId="0" xfId="1" applyNumberFormat="1" applyFont="1" applyFill="1" applyBorder="1" applyAlignment="1">
      <alignment horizontal="right" vertical="center" wrapText="1"/>
    </xf>
    <xf numFmtId="44" fontId="9" fillId="2" borderId="0" xfId="1" applyNumberFormat="1" applyFont="1" applyFill="1" applyBorder="1" applyAlignment="1">
      <alignment horizontal="left" vertical="center" wrapText="1"/>
    </xf>
    <xf numFmtId="7" fontId="8" fillId="2" borderId="0" xfId="1" applyNumberFormat="1" applyFont="1" applyFill="1" applyBorder="1" applyAlignment="1">
      <alignment horizontal="right" vertical="center" wrapText="1"/>
    </xf>
    <xf numFmtId="7" fontId="10" fillId="2" borderId="0" xfId="1" applyNumberFormat="1" applyFont="1" applyFill="1" applyBorder="1" applyAlignment="1">
      <alignment horizontal="right" vertical="center" wrapText="1"/>
    </xf>
    <xf numFmtId="44" fontId="8" fillId="4" borderId="1" xfId="0" applyNumberFormat="1" applyFont="1" applyFill="1" applyBorder="1" applyAlignment="1">
      <alignment horizontal="left" vertical="center"/>
    </xf>
    <xf numFmtId="44" fontId="8" fillId="4" borderId="1" xfId="1" applyFont="1" applyFill="1" applyBorder="1" applyAlignment="1">
      <alignment horizontal="left" vertical="center" wrapText="1"/>
    </xf>
    <xf numFmtId="0" fontId="8" fillId="4" borderId="1" xfId="79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7" fontId="10" fillId="5" borderId="5" xfId="1" applyNumberFormat="1" applyFont="1" applyFill="1" applyBorder="1" applyAlignment="1">
      <alignment horizontal="center" vertical="center" wrapText="1"/>
    </xf>
    <xf numFmtId="44" fontId="8" fillId="4" borderId="1" xfId="1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7" fontId="10" fillId="5" borderId="9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4" borderId="0" xfId="0" applyFont="1" applyFill="1" applyAlignment="1">
      <alignment vertical="center" wrapText="1"/>
    </xf>
    <xf numFmtId="44" fontId="8" fillId="4" borderId="1" xfId="78" applyFont="1" applyFill="1" applyBorder="1" applyAlignment="1">
      <alignment horizontal="left" vertical="center" wrapText="1"/>
    </xf>
    <xf numFmtId="44" fontId="10" fillId="4" borderId="2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0" fontId="1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8" fillId="4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4" fontId="8" fillId="0" borderId="1" xfId="1" applyFont="1" applyBorder="1" applyAlignment="1">
      <alignment horizontal="left" vertical="center" wrapText="1"/>
    </xf>
    <xf numFmtId="44" fontId="10" fillId="5" borderId="7" xfId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44" fontId="10" fillId="4" borderId="2" xfId="1" applyFont="1" applyFill="1" applyBorder="1" applyAlignment="1">
      <alignment horizontal="left" vertical="center" wrapText="1"/>
    </xf>
    <xf numFmtId="44" fontId="10" fillId="5" borderId="3" xfId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44" fontId="10" fillId="0" borderId="2" xfId="1" applyNumberFormat="1" applyFont="1" applyBorder="1" applyAlignment="1">
      <alignment horizontal="left" vertical="center" wrapText="1"/>
    </xf>
    <xf numFmtId="49" fontId="8" fillId="4" borderId="1" xfId="1" applyNumberFormat="1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44" fontId="10" fillId="5" borderId="3" xfId="1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4" fontId="8" fillId="4" borderId="1" xfId="0" applyNumberFormat="1" applyFont="1" applyFill="1" applyBorder="1" applyAlignment="1">
      <alignment horizontal="left" vertical="center" wrapText="1"/>
    </xf>
    <xf numFmtId="44" fontId="8" fillId="4" borderId="1" xfId="1" applyNumberFormat="1" applyFont="1" applyFill="1" applyBorder="1" applyAlignment="1">
      <alignment horizontal="left" vertical="center" wrapText="1"/>
    </xf>
    <xf numFmtId="44" fontId="8" fillId="4" borderId="1" xfId="0" applyNumberFormat="1" applyFont="1" applyFill="1" applyBorder="1" applyAlignment="1">
      <alignment vertical="center" wrapText="1"/>
    </xf>
    <xf numFmtId="0" fontId="8" fillId="6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vertical="center"/>
    </xf>
    <xf numFmtId="0" fontId="10" fillId="6" borderId="30" xfId="0" applyFont="1" applyFill="1" applyBorder="1" applyAlignment="1">
      <alignment horizontal="right" vertical="center"/>
    </xf>
    <xf numFmtId="44" fontId="10" fillId="6" borderId="31" xfId="0" applyNumberFormat="1" applyFont="1" applyFill="1" applyBorder="1" applyAlignment="1">
      <alignment horizontal="left" vertical="center" wrapText="1"/>
    </xf>
    <xf numFmtId="1" fontId="8" fillId="4" borderId="11" xfId="0" applyNumberFormat="1" applyFont="1" applyFill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44" fontId="10" fillId="4" borderId="2" xfId="0" applyNumberFormat="1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44" fontId="10" fillId="4" borderId="2" xfId="0" applyNumberFormat="1" applyFont="1" applyFill="1" applyBorder="1" applyAlignment="1">
      <alignment horizontal="center" vertical="center"/>
    </xf>
    <xf numFmtId="44" fontId="10" fillId="4" borderId="2" xfId="1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44" fontId="10" fillId="0" borderId="1" xfId="0" applyNumberFormat="1" applyFont="1" applyBorder="1" applyAlignment="1">
      <alignment horizontal="left"/>
    </xf>
    <xf numFmtId="1" fontId="8" fillId="4" borderId="1" xfId="0" applyNumberFormat="1" applyFont="1" applyFill="1" applyBorder="1" applyAlignment="1">
      <alignment horizontal="center" vertical="center"/>
    </xf>
    <xf numFmtId="1" fontId="18" fillId="4" borderId="11" xfId="0" applyNumberFormat="1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49" fontId="18" fillId="4" borderId="1" xfId="1" applyNumberFormat="1" applyFont="1" applyFill="1" applyBorder="1" applyAlignment="1">
      <alignment vertical="center" wrapText="1"/>
    </xf>
    <xf numFmtId="44" fontId="18" fillId="4" borderId="1" xfId="1" applyFont="1" applyFill="1" applyBorder="1" applyAlignment="1">
      <alignment vertical="center" wrapText="1"/>
    </xf>
    <xf numFmtId="44" fontId="21" fillId="4" borderId="2" xfId="0" applyNumberFormat="1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1" fontId="8" fillId="4" borderId="32" xfId="0" applyNumberFormat="1" applyFont="1" applyFill="1" applyBorder="1" applyAlignment="1">
      <alignment horizontal="center" vertical="center" wrapText="1"/>
    </xf>
    <xf numFmtId="1" fontId="8" fillId="4" borderId="33" xfId="0" applyNumberFormat="1" applyFont="1" applyFill="1" applyBorder="1" applyAlignment="1">
      <alignment horizontal="center" vertical="center" wrapText="1"/>
    </xf>
    <xf numFmtId="1" fontId="8" fillId="4" borderId="34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44" fontId="10" fillId="4" borderId="2" xfId="1" applyNumberFormat="1" applyFont="1" applyFill="1" applyBorder="1" applyAlignment="1">
      <alignment horizontal="center" vertical="center" wrapText="1"/>
    </xf>
    <xf numFmtId="44" fontId="10" fillId="4" borderId="35" xfId="0" applyNumberFormat="1" applyFont="1" applyFill="1" applyBorder="1" applyAlignment="1">
      <alignment vertical="center" wrapText="1"/>
    </xf>
    <xf numFmtId="44" fontId="10" fillId="4" borderId="36" xfId="0" applyNumberFormat="1" applyFont="1" applyFill="1" applyBorder="1" applyAlignment="1">
      <alignment vertical="center" wrapText="1"/>
    </xf>
    <xf numFmtId="44" fontId="10" fillId="4" borderId="37" xfId="0" applyNumberFormat="1" applyFont="1" applyFill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5" fontId="8" fillId="0" borderId="27" xfId="0" applyNumberFormat="1" applyFont="1" applyBorder="1" applyAlignment="1">
      <alignment horizontal="left"/>
    </xf>
    <xf numFmtId="15" fontId="8" fillId="0" borderId="1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44" fontId="10" fillId="4" borderId="2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right" vertical="center" wrapText="1"/>
    </xf>
    <xf numFmtId="0" fontId="10" fillId="5" borderId="15" xfId="0" applyFont="1" applyFill="1" applyBorder="1" applyAlignment="1">
      <alignment horizontal="right" vertical="center" wrapText="1"/>
    </xf>
    <xf numFmtId="0" fontId="10" fillId="5" borderId="16" xfId="0" applyFont="1" applyFill="1" applyBorder="1" applyAlignment="1">
      <alignment horizontal="right" vertical="center" wrapText="1"/>
    </xf>
    <xf numFmtId="0" fontId="10" fillId="5" borderId="6" xfId="0" applyFont="1" applyFill="1" applyBorder="1" applyAlignment="1">
      <alignment horizontal="right" vertical="center" wrapText="1"/>
    </xf>
    <xf numFmtId="0" fontId="10" fillId="5" borderId="7" xfId="0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</cellXfs>
  <cellStyles count="81">
    <cellStyle name="Currency" xfId="1" builtinId="4"/>
    <cellStyle name="Currency 2" xfId="2" xr:uid="{00000000-0005-0000-0000-000001000000}"/>
    <cellStyle name="Currency 2 2" xfId="3" xr:uid="{00000000-0005-0000-0000-000002000000}"/>
    <cellStyle name="Currency 2 2 2" xfId="4" xr:uid="{00000000-0005-0000-0000-000003000000}"/>
    <cellStyle name="Currency 2 2 2 2" xfId="5" xr:uid="{00000000-0005-0000-0000-000004000000}"/>
    <cellStyle name="Currency 2 2 2 2 2" xfId="6" xr:uid="{00000000-0005-0000-0000-000005000000}"/>
    <cellStyle name="Currency 2 2 2 3" xfId="7" xr:uid="{00000000-0005-0000-0000-000006000000}"/>
    <cellStyle name="Currency 2 2 2 3 2" xfId="8" xr:uid="{00000000-0005-0000-0000-000007000000}"/>
    <cellStyle name="Currency 2 2 2 4" xfId="9" xr:uid="{00000000-0005-0000-0000-000008000000}"/>
    <cellStyle name="Currency 2 2 3" xfId="10" xr:uid="{00000000-0005-0000-0000-000009000000}"/>
    <cellStyle name="Currency 2 2 3 2" xfId="11" xr:uid="{00000000-0005-0000-0000-00000A000000}"/>
    <cellStyle name="Currency 2 2 4" xfId="12" xr:uid="{00000000-0005-0000-0000-00000B000000}"/>
    <cellStyle name="Currency 2 2 4 2" xfId="13" xr:uid="{00000000-0005-0000-0000-00000C000000}"/>
    <cellStyle name="Currency 2 2 5" xfId="14" xr:uid="{00000000-0005-0000-0000-00000D000000}"/>
    <cellStyle name="Currency 2 3" xfId="15" xr:uid="{00000000-0005-0000-0000-00000E000000}"/>
    <cellStyle name="Currency 2 3 2" xfId="16" xr:uid="{00000000-0005-0000-0000-00000F000000}"/>
    <cellStyle name="Currency 2 3 2 2" xfId="17" xr:uid="{00000000-0005-0000-0000-000010000000}"/>
    <cellStyle name="Currency 2 3 3" xfId="18" xr:uid="{00000000-0005-0000-0000-000011000000}"/>
    <cellStyle name="Currency 2 3 3 2" xfId="19" xr:uid="{00000000-0005-0000-0000-000012000000}"/>
    <cellStyle name="Currency 2 3 4" xfId="20" xr:uid="{00000000-0005-0000-0000-000013000000}"/>
    <cellStyle name="Currency 2 4" xfId="21" xr:uid="{00000000-0005-0000-0000-000014000000}"/>
    <cellStyle name="Currency 2 4 2" xfId="22" xr:uid="{00000000-0005-0000-0000-000015000000}"/>
    <cellStyle name="Currency 2 4 2 2" xfId="23" xr:uid="{00000000-0005-0000-0000-000016000000}"/>
    <cellStyle name="Currency 2 4 3" xfId="24" xr:uid="{00000000-0005-0000-0000-000017000000}"/>
    <cellStyle name="Currency 2 4 3 2" xfId="25" xr:uid="{00000000-0005-0000-0000-000018000000}"/>
    <cellStyle name="Currency 2 4 4" xfId="26" xr:uid="{00000000-0005-0000-0000-000019000000}"/>
    <cellStyle name="Currency 2 5" xfId="27" xr:uid="{00000000-0005-0000-0000-00001A000000}"/>
    <cellStyle name="Currency 2 5 2" xfId="28" xr:uid="{00000000-0005-0000-0000-00001B000000}"/>
    <cellStyle name="Currency 2 6" xfId="29" xr:uid="{00000000-0005-0000-0000-00001C000000}"/>
    <cellStyle name="Currency 2 6 2" xfId="30" xr:uid="{00000000-0005-0000-0000-00001D000000}"/>
    <cellStyle name="Currency 2 7" xfId="31" xr:uid="{00000000-0005-0000-0000-00001E000000}"/>
    <cellStyle name="Currency 3" xfId="32" xr:uid="{00000000-0005-0000-0000-00001F000000}"/>
    <cellStyle name="Currency 3 2" xfId="33" xr:uid="{00000000-0005-0000-0000-000020000000}"/>
    <cellStyle name="Currency 3 2 2" xfId="34" xr:uid="{00000000-0005-0000-0000-000021000000}"/>
    <cellStyle name="Currency 3 2 2 2" xfId="35" xr:uid="{00000000-0005-0000-0000-000022000000}"/>
    <cellStyle name="Currency 3 2 3" xfId="36" xr:uid="{00000000-0005-0000-0000-000023000000}"/>
    <cellStyle name="Currency 3 2 3 2" xfId="37" xr:uid="{00000000-0005-0000-0000-000024000000}"/>
    <cellStyle name="Currency 3 2 4" xfId="38" xr:uid="{00000000-0005-0000-0000-000025000000}"/>
    <cellStyle name="Currency 3 3" xfId="39" xr:uid="{00000000-0005-0000-0000-000026000000}"/>
    <cellStyle name="Currency 3 3 2" xfId="40" xr:uid="{00000000-0005-0000-0000-000027000000}"/>
    <cellStyle name="Currency 3 4" xfId="41" xr:uid="{00000000-0005-0000-0000-000028000000}"/>
    <cellStyle name="Currency 3 4 2" xfId="42" xr:uid="{00000000-0005-0000-0000-000029000000}"/>
    <cellStyle name="Currency 3 5" xfId="43" xr:uid="{00000000-0005-0000-0000-00002A000000}"/>
    <cellStyle name="Currency 4" xfId="44" xr:uid="{00000000-0005-0000-0000-00002B000000}"/>
    <cellStyle name="Currency 4 2" xfId="45" xr:uid="{00000000-0005-0000-0000-00002C000000}"/>
    <cellStyle name="Currency 4 2 2" xfId="46" xr:uid="{00000000-0005-0000-0000-00002D000000}"/>
    <cellStyle name="Currency 4 2 2 2" xfId="47" xr:uid="{00000000-0005-0000-0000-00002E000000}"/>
    <cellStyle name="Currency 4 2 3" xfId="48" xr:uid="{00000000-0005-0000-0000-00002F000000}"/>
    <cellStyle name="Currency 4 2 3 2" xfId="49" xr:uid="{00000000-0005-0000-0000-000030000000}"/>
    <cellStyle name="Currency 4 2 4" xfId="50" xr:uid="{00000000-0005-0000-0000-000031000000}"/>
    <cellStyle name="Currency 4 3" xfId="51" xr:uid="{00000000-0005-0000-0000-000032000000}"/>
    <cellStyle name="Currency 4 3 2" xfId="52" xr:uid="{00000000-0005-0000-0000-000033000000}"/>
    <cellStyle name="Currency 4 4" xfId="53" xr:uid="{00000000-0005-0000-0000-000034000000}"/>
    <cellStyle name="Currency 4 4 2" xfId="54" xr:uid="{00000000-0005-0000-0000-000035000000}"/>
    <cellStyle name="Currency 4 5" xfId="55" xr:uid="{00000000-0005-0000-0000-000036000000}"/>
    <cellStyle name="Currency 5" xfId="56" xr:uid="{00000000-0005-0000-0000-000037000000}"/>
    <cellStyle name="Currency 5 2" xfId="57" xr:uid="{00000000-0005-0000-0000-000038000000}"/>
    <cellStyle name="Currency 5 2 2" xfId="58" xr:uid="{00000000-0005-0000-0000-000039000000}"/>
    <cellStyle name="Currency 5 2 2 2" xfId="59" xr:uid="{00000000-0005-0000-0000-00003A000000}"/>
    <cellStyle name="Currency 5 2 3" xfId="60" xr:uid="{00000000-0005-0000-0000-00003B000000}"/>
    <cellStyle name="Currency 5 2 3 2" xfId="61" xr:uid="{00000000-0005-0000-0000-00003C000000}"/>
    <cellStyle name="Currency 5 2 4" xfId="62" xr:uid="{00000000-0005-0000-0000-00003D000000}"/>
    <cellStyle name="Currency 5 3" xfId="63" xr:uid="{00000000-0005-0000-0000-00003E000000}"/>
    <cellStyle name="Currency 5 3 2" xfId="64" xr:uid="{00000000-0005-0000-0000-00003F000000}"/>
    <cellStyle name="Currency 5 4" xfId="65" xr:uid="{00000000-0005-0000-0000-000040000000}"/>
    <cellStyle name="Currency 5 4 2" xfId="66" xr:uid="{00000000-0005-0000-0000-000041000000}"/>
    <cellStyle name="Currency 5 5" xfId="67" xr:uid="{00000000-0005-0000-0000-000042000000}"/>
    <cellStyle name="Currency 6" xfId="68" xr:uid="{00000000-0005-0000-0000-000043000000}"/>
    <cellStyle name="Currency 6 2" xfId="69" xr:uid="{00000000-0005-0000-0000-000044000000}"/>
    <cellStyle name="Currency 6 2 2" xfId="70" xr:uid="{00000000-0005-0000-0000-000045000000}"/>
    <cellStyle name="Currency 6 3" xfId="71" xr:uid="{00000000-0005-0000-0000-000046000000}"/>
    <cellStyle name="Currency 6 3 2" xfId="72" xr:uid="{00000000-0005-0000-0000-000047000000}"/>
    <cellStyle name="Currency 6 4" xfId="73" xr:uid="{00000000-0005-0000-0000-000048000000}"/>
    <cellStyle name="Currency 7" xfId="74" xr:uid="{00000000-0005-0000-0000-000049000000}"/>
    <cellStyle name="Currency 7 2" xfId="75" xr:uid="{00000000-0005-0000-0000-00004A000000}"/>
    <cellStyle name="Currency 8" xfId="76" xr:uid="{00000000-0005-0000-0000-00004B000000}"/>
    <cellStyle name="Currency 8 2" xfId="77" xr:uid="{00000000-0005-0000-0000-00004C000000}"/>
    <cellStyle name="Currency 9" xfId="78" xr:uid="{00000000-0005-0000-0000-00004D000000}"/>
    <cellStyle name="Normal" xfId="0" builtinId="0"/>
    <cellStyle name="Normal 2" xfId="79" xr:uid="{00000000-0005-0000-0000-00004F000000}"/>
    <cellStyle name="Normal 3" xfId="80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83"/>
  <sheetViews>
    <sheetView tabSelected="1" zoomScale="60" zoomScaleNormal="60" zoomScaleSheetLayoutView="40" workbookViewId="0">
      <pane ySplit="2" topLeftCell="A3" activePane="bottomLeft" state="frozen"/>
      <selection pane="bottomLeft" activeCell="O44" sqref="O44"/>
    </sheetView>
  </sheetViews>
  <sheetFormatPr defaultRowHeight="20.25" x14ac:dyDescent="0.2"/>
  <cols>
    <col min="1" max="1" width="17.85546875" style="1" customWidth="1"/>
    <col min="2" max="2" width="13.5703125" style="1" customWidth="1"/>
    <col min="3" max="3" width="52.28515625" style="30" customWidth="1"/>
    <col min="4" max="4" width="87.42578125" style="2" customWidth="1"/>
    <col min="5" max="5" width="28.7109375" style="3" bestFit="1" customWidth="1"/>
    <col min="6" max="6" width="28" style="3" bestFit="1" customWidth="1"/>
    <col min="7" max="7" width="29.85546875" style="4" customWidth="1"/>
    <col min="8" max="16384" width="9.140625" style="25"/>
  </cols>
  <sheetData>
    <row r="1" spans="1:7" s="26" customFormat="1" ht="48" customHeight="1" thickBot="1" x14ac:dyDescent="0.25">
      <c r="A1" s="109" t="s">
        <v>57</v>
      </c>
      <c r="B1" s="109"/>
      <c r="C1" s="109"/>
      <c r="D1" s="109"/>
      <c r="E1" s="109"/>
      <c r="F1" s="109"/>
      <c r="G1" s="15">
        <v>6.1</v>
      </c>
    </row>
    <row r="2" spans="1:7" s="23" customFormat="1" ht="44.25" customHeight="1" thickBot="1" x14ac:dyDescent="0.25">
      <c r="A2" s="16" t="s">
        <v>0</v>
      </c>
      <c r="B2" s="17" t="s">
        <v>1</v>
      </c>
      <c r="C2" s="29" t="s">
        <v>2</v>
      </c>
      <c r="D2" s="17" t="s">
        <v>3</v>
      </c>
      <c r="E2" s="18" t="s">
        <v>4</v>
      </c>
      <c r="F2" s="18" t="s">
        <v>5</v>
      </c>
      <c r="G2" s="21" t="s">
        <v>6</v>
      </c>
    </row>
    <row r="3" spans="1:7" s="23" customFormat="1" ht="30" customHeight="1" thickBot="1" x14ac:dyDescent="0.25">
      <c r="A3" s="5"/>
      <c r="B3" s="5"/>
      <c r="C3" s="27"/>
      <c r="D3" s="5"/>
      <c r="E3" s="6"/>
      <c r="F3" s="6"/>
      <c r="G3" s="6"/>
    </row>
    <row r="4" spans="1:7" s="23" customFormat="1" ht="30" customHeight="1" x14ac:dyDescent="0.2">
      <c r="A4" s="110" t="s">
        <v>71</v>
      </c>
      <c r="B4" s="111"/>
      <c r="C4" s="111"/>
      <c r="D4" s="111"/>
      <c r="E4" s="111"/>
      <c r="F4" s="111"/>
      <c r="G4" s="112"/>
    </row>
    <row r="5" spans="1:7" s="23" customFormat="1" ht="30" customHeight="1" x14ac:dyDescent="0.2">
      <c r="A5" s="67">
        <v>342</v>
      </c>
      <c r="B5" s="34" t="s">
        <v>25</v>
      </c>
      <c r="C5" s="44" t="s">
        <v>26</v>
      </c>
      <c r="D5" s="28" t="s">
        <v>54</v>
      </c>
      <c r="E5" s="12">
        <v>3</v>
      </c>
      <c r="F5" s="12">
        <v>0</v>
      </c>
      <c r="G5" s="33">
        <f t="shared" ref="G5" si="0">SUM(E5:F5)</f>
        <v>3</v>
      </c>
    </row>
    <row r="6" spans="1:7" s="35" customFormat="1" ht="30" customHeight="1" x14ac:dyDescent="0.2">
      <c r="A6" s="67">
        <v>346</v>
      </c>
      <c r="B6" s="34" t="s">
        <v>25</v>
      </c>
      <c r="C6" s="44" t="s">
        <v>26</v>
      </c>
      <c r="D6" s="28" t="s">
        <v>111</v>
      </c>
      <c r="E6" s="12">
        <v>12.64</v>
      </c>
      <c r="F6" s="12">
        <v>0</v>
      </c>
      <c r="G6" s="33">
        <f t="shared" ref="G6:G12" si="1">SUM(E6:F6)</f>
        <v>12.64</v>
      </c>
    </row>
    <row r="7" spans="1:7" s="35" customFormat="1" ht="30" customHeight="1" x14ac:dyDescent="0.2">
      <c r="A7" s="67">
        <v>347</v>
      </c>
      <c r="B7" s="34" t="s">
        <v>25</v>
      </c>
      <c r="C7" s="44" t="s">
        <v>26</v>
      </c>
      <c r="D7" s="28" t="s">
        <v>110</v>
      </c>
      <c r="E7" s="12">
        <v>57.69</v>
      </c>
      <c r="F7" s="12">
        <v>11.54</v>
      </c>
      <c r="G7" s="33">
        <f t="shared" si="1"/>
        <v>69.22999999999999</v>
      </c>
    </row>
    <row r="8" spans="1:7" s="35" customFormat="1" ht="30" customHeight="1" x14ac:dyDescent="0.2">
      <c r="A8" s="67">
        <v>348</v>
      </c>
      <c r="B8" s="34" t="s">
        <v>25</v>
      </c>
      <c r="C8" s="44" t="s">
        <v>26</v>
      </c>
      <c r="D8" s="28" t="s">
        <v>112</v>
      </c>
      <c r="E8" s="12">
        <v>40.549999999999997</v>
      </c>
      <c r="F8" s="12">
        <v>0</v>
      </c>
      <c r="G8" s="33">
        <f t="shared" si="1"/>
        <v>40.549999999999997</v>
      </c>
    </row>
    <row r="9" spans="1:7" s="35" customFormat="1" ht="30" customHeight="1" x14ac:dyDescent="0.2">
      <c r="A9" s="67">
        <v>349</v>
      </c>
      <c r="B9" s="34" t="s">
        <v>25</v>
      </c>
      <c r="C9" s="44" t="s">
        <v>26</v>
      </c>
      <c r="D9" s="28" t="s">
        <v>113</v>
      </c>
      <c r="E9" s="12">
        <v>80</v>
      </c>
      <c r="F9" s="12">
        <v>0</v>
      </c>
      <c r="G9" s="33">
        <f t="shared" si="1"/>
        <v>80</v>
      </c>
    </row>
    <row r="10" spans="1:7" s="35" customFormat="1" ht="30" customHeight="1" x14ac:dyDescent="0.2">
      <c r="A10" s="67" t="s">
        <v>114</v>
      </c>
      <c r="B10" s="34" t="s">
        <v>25</v>
      </c>
      <c r="C10" s="44" t="s">
        <v>26</v>
      </c>
      <c r="D10" s="28" t="s">
        <v>109</v>
      </c>
      <c r="E10" s="12">
        <v>52.5</v>
      </c>
      <c r="F10" s="12">
        <v>0</v>
      </c>
      <c r="G10" s="33">
        <f t="shared" ref="G10:G11" si="2">SUM(E10:F10)</f>
        <v>52.5</v>
      </c>
    </row>
    <row r="11" spans="1:7" s="35" customFormat="1" ht="30" customHeight="1" x14ac:dyDescent="0.2">
      <c r="A11" s="67" t="s">
        <v>114</v>
      </c>
      <c r="B11" s="34" t="s">
        <v>25</v>
      </c>
      <c r="C11" s="44" t="s">
        <v>26</v>
      </c>
      <c r="D11" s="28" t="s">
        <v>109</v>
      </c>
      <c r="E11" s="12">
        <v>52.5</v>
      </c>
      <c r="F11" s="12">
        <v>0</v>
      </c>
      <c r="G11" s="33">
        <f t="shared" si="2"/>
        <v>52.5</v>
      </c>
    </row>
    <row r="12" spans="1:7" s="35" customFormat="1" ht="30" customHeight="1" x14ac:dyDescent="0.2">
      <c r="A12" s="67" t="s">
        <v>114</v>
      </c>
      <c r="B12" s="34" t="s">
        <v>25</v>
      </c>
      <c r="C12" s="44" t="s">
        <v>26</v>
      </c>
      <c r="D12" s="28" t="s">
        <v>109</v>
      </c>
      <c r="E12" s="12">
        <v>102.5</v>
      </c>
      <c r="F12" s="12">
        <v>0</v>
      </c>
      <c r="G12" s="33">
        <f t="shared" si="1"/>
        <v>102.5</v>
      </c>
    </row>
    <row r="13" spans="1:7" s="35" customFormat="1" ht="30" customHeight="1" x14ac:dyDescent="0.2">
      <c r="A13" s="68">
        <v>351</v>
      </c>
      <c r="B13" s="92" t="s">
        <v>18</v>
      </c>
      <c r="C13" s="86" t="s">
        <v>51</v>
      </c>
      <c r="D13" s="69" t="s">
        <v>10</v>
      </c>
      <c r="E13" s="61">
        <v>1048</v>
      </c>
      <c r="F13" s="61"/>
      <c r="G13" s="72">
        <f>SUM(E13)</f>
        <v>1048</v>
      </c>
    </row>
    <row r="14" spans="1:7" s="35" customFormat="1" ht="30" customHeight="1" x14ac:dyDescent="0.2">
      <c r="A14" s="68">
        <v>352</v>
      </c>
      <c r="B14" s="93"/>
      <c r="C14" s="87"/>
      <c r="D14" s="69" t="s">
        <v>11</v>
      </c>
      <c r="E14" s="61">
        <v>349</v>
      </c>
      <c r="F14" s="61"/>
      <c r="G14" s="72">
        <f t="shared" ref="G14:G16" si="3">SUM(E14)</f>
        <v>349</v>
      </c>
    </row>
    <row r="15" spans="1:7" s="35" customFormat="1" ht="30" customHeight="1" x14ac:dyDescent="0.2">
      <c r="A15" s="68">
        <v>353</v>
      </c>
      <c r="B15" s="93"/>
      <c r="C15" s="87"/>
      <c r="D15" s="69" t="s">
        <v>12</v>
      </c>
      <c r="E15" s="61">
        <v>190</v>
      </c>
      <c r="F15" s="61"/>
      <c r="G15" s="72">
        <f t="shared" si="3"/>
        <v>190</v>
      </c>
    </row>
    <row r="16" spans="1:7" s="35" customFormat="1" ht="30" customHeight="1" x14ac:dyDescent="0.2">
      <c r="A16" s="68">
        <v>354</v>
      </c>
      <c r="B16" s="94"/>
      <c r="C16" s="88"/>
      <c r="D16" s="69" t="s">
        <v>39</v>
      </c>
      <c r="E16" s="61">
        <v>115</v>
      </c>
      <c r="F16" s="61"/>
      <c r="G16" s="72">
        <f t="shared" si="3"/>
        <v>115</v>
      </c>
    </row>
    <row r="17" spans="1:17" s="35" customFormat="1" ht="30" customHeight="1" x14ac:dyDescent="0.2">
      <c r="A17" s="67">
        <v>350</v>
      </c>
      <c r="B17" s="34" t="s">
        <v>18</v>
      </c>
      <c r="C17" s="44" t="s">
        <v>20</v>
      </c>
      <c r="D17" s="28" t="s">
        <v>53</v>
      </c>
      <c r="E17" s="32">
        <v>336.88</v>
      </c>
      <c r="F17" s="59">
        <v>67.38</v>
      </c>
      <c r="G17" s="33">
        <f t="shared" ref="G17:G30" si="4">SUM(E17:F17)</f>
        <v>404.26</v>
      </c>
    </row>
    <row r="18" spans="1:17" s="35" customFormat="1" ht="29.25" customHeight="1" x14ac:dyDescent="0.2">
      <c r="A18" s="89"/>
      <c r="B18" s="92" t="s">
        <v>18</v>
      </c>
      <c r="C18" s="95" t="s">
        <v>66</v>
      </c>
      <c r="D18" s="69" t="s">
        <v>31</v>
      </c>
      <c r="E18" s="19">
        <v>0</v>
      </c>
      <c r="F18" s="12">
        <v>0</v>
      </c>
      <c r="G18" s="99">
        <f>SUM(E18:F23)</f>
        <v>0</v>
      </c>
    </row>
    <row r="19" spans="1:17" s="35" customFormat="1" ht="29.25" customHeight="1" x14ac:dyDescent="0.2">
      <c r="A19" s="90"/>
      <c r="B19" s="93"/>
      <c r="C19" s="96"/>
      <c r="D19" s="69" t="s">
        <v>13</v>
      </c>
      <c r="E19" s="19">
        <v>0</v>
      </c>
      <c r="F19" s="12">
        <v>0</v>
      </c>
      <c r="G19" s="100"/>
    </row>
    <row r="20" spans="1:17" s="35" customFormat="1" ht="27.75" customHeight="1" x14ac:dyDescent="0.2">
      <c r="A20" s="90"/>
      <c r="B20" s="93"/>
      <c r="C20" s="96"/>
      <c r="D20" s="69" t="s">
        <v>32</v>
      </c>
      <c r="E20" s="19">
        <v>0</v>
      </c>
      <c r="F20" s="12">
        <v>0</v>
      </c>
      <c r="G20" s="100"/>
    </row>
    <row r="21" spans="1:17" s="35" customFormat="1" ht="27.75" customHeight="1" x14ac:dyDescent="0.2">
      <c r="A21" s="90"/>
      <c r="B21" s="93"/>
      <c r="C21" s="96"/>
      <c r="D21" s="69" t="s">
        <v>14</v>
      </c>
      <c r="E21" s="19">
        <v>0</v>
      </c>
      <c r="F21" s="12">
        <v>0</v>
      </c>
      <c r="G21" s="100"/>
    </row>
    <row r="22" spans="1:17" s="35" customFormat="1" ht="30" customHeight="1" x14ac:dyDescent="0.2">
      <c r="A22" s="90"/>
      <c r="B22" s="93"/>
      <c r="C22" s="96"/>
      <c r="D22" s="69" t="s">
        <v>15</v>
      </c>
      <c r="E22" s="19">
        <v>0</v>
      </c>
      <c r="F22" s="12">
        <v>0</v>
      </c>
      <c r="G22" s="100"/>
    </row>
    <row r="23" spans="1:17" s="35" customFormat="1" ht="30" customHeight="1" x14ac:dyDescent="0.2">
      <c r="A23" s="91"/>
      <c r="B23" s="94"/>
      <c r="C23" s="97"/>
      <c r="D23" s="69" t="s">
        <v>33</v>
      </c>
      <c r="E23" s="19">
        <v>0</v>
      </c>
      <c r="F23" s="12">
        <v>0</v>
      </c>
      <c r="G23" s="101"/>
    </row>
    <row r="24" spans="1:17" s="35" customFormat="1" ht="30" customHeight="1" x14ac:dyDescent="0.2">
      <c r="A24" s="67">
        <v>355</v>
      </c>
      <c r="B24" s="34" t="s">
        <v>18</v>
      </c>
      <c r="C24" s="44" t="s">
        <v>55</v>
      </c>
      <c r="D24" s="28" t="s">
        <v>72</v>
      </c>
      <c r="E24" s="32">
        <v>3071.25</v>
      </c>
      <c r="F24" s="59">
        <v>0</v>
      </c>
      <c r="G24" s="33">
        <f t="shared" si="4"/>
        <v>3071.25</v>
      </c>
    </row>
    <row r="25" spans="1:17" s="35" customFormat="1" ht="30" customHeight="1" x14ac:dyDescent="0.2">
      <c r="A25" s="67">
        <v>384</v>
      </c>
      <c r="B25" s="70" t="s">
        <v>18</v>
      </c>
      <c r="C25" s="71" t="s">
        <v>21</v>
      </c>
      <c r="D25" s="14" t="s">
        <v>62</v>
      </c>
      <c r="E25" s="13">
        <v>149.36000000000001</v>
      </c>
      <c r="F25" s="13">
        <v>7.46</v>
      </c>
      <c r="G25" s="33">
        <f t="shared" ref="G25" si="5">SUM(E25:F25)</f>
        <v>156.82000000000002</v>
      </c>
    </row>
    <row r="26" spans="1:17" s="24" customFormat="1" ht="30" customHeight="1" x14ac:dyDescent="0.2">
      <c r="A26" s="67"/>
      <c r="B26" s="70" t="s">
        <v>18</v>
      </c>
      <c r="C26" s="71" t="s">
        <v>21</v>
      </c>
      <c r="D26" s="14" t="s">
        <v>63</v>
      </c>
      <c r="E26" s="13">
        <v>0</v>
      </c>
      <c r="F26" s="13">
        <v>0</v>
      </c>
      <c r="G26" s="33">
        <f t="shared" si="4"/>
        <v>0</v>
      </c>
    </row>
    <row r="27" spans="1:17" s="24" customFormat="1" ht="30" customHeight="1" x14ac:dyDescent="0.2">
      <c r="A27" s="67">
        <v>356</v>
      </c>
      <c r="B27" s="70" t="s">
        <v>18</v>
      </c>
      <c r="C27" s="71" t="s">
        <v>21</v>
      </c>
      <c r="D27" s="14" t="s">
        <v>73</v>
      </c>
      <c r="E27" s="13">
        <v>402.89</v>
      </c>
      <c r="F27" s="13">
        <v>20.14</v>
      </c>
      <c r="G27" s="33">
        <f t="shared" si="4"/>
        <v>423.03</v>
      </c>
    </row>
    <row r="28" spans="1:17" s="24" customFormat="1" ht="30" customHeight="1" x14ac:dyDescent="0.2">
      <c r="A28" s="67"/>
      <c r="B28" s="70" t="s">
        <v>18</v>
      </c>
      <c r="C28" s="71" t="s">
        <v>21</v>
      </c>
      <c r="D28" s="14" t="s">
        <v>74</v>
      </c>
      <c r="E28" s="13">
        <v>1337.61</v>
      </c>
      <c r="F28" s="13">
        <v>267.52</v>
      </c>
      <c r="G28" s="33">
        <f t="shared" si="4"/>
        <v>1605.1299999999999</v>
      </c>
    </row>
    <row r="29" spans="1:17" s="24" customFormat="1" ht="30" customHeight="1" x14ac:dyDescent="0.2">
      <c r="A29" s="67"/>
      <c r="B29" s="70" t="s">
        <v>18</v>
      </c>
      <c r="C29" s="71" t="s">
        <v>22</v>
      </c>
      <c r="D29" s="14" t="s">
        <v>64</v>
      </c>
      <c r="E29" s="13">
        <v>0</v>
      </c>
      <c r="F29" s="13">
        <v>0</v>
      </c>
      <c r="G29" s="74"/>
    </row>
    <row r="30" spans="1:17" s="24" customFormat="1" ht="34.5" customHeight="1" x14ac:dyDescent="0.2">
      <c r="A30" s="67">
        <v>357</v>
      </c>
      <c r="B30" s="70" t="s">
        <v>18</v>
      </c>
      <c r="C30" s="71" t="s">
        <v>22</v>
      </c>
      <c r="D30" s="14" t="s">
        <v>75</v>
      </c>
      <c r="E30" s="13">
        <v>12.58</v>
      </c>
      <c r="F30" s="13">
        <v>0.62</v>
      </c>
      <c r="G30" s="33">
        <f t="shared" si="4"/>
        <v>13.2</v>
      </c>
    </row>
    <row r="31" spans="1:17" s="35" customFormat="1" ht="29.25" customHeight="1" x14ac:dyDescent="0.2">
      <c r="A31" s="78">
        <v>358</v>
      </c>
      <c r="B31" s="92" t="s">
        <v>18</v>
      </c>
      <c r="C31" s="86" t="s">
        <v>23</v>
      </c>
      <c r="D31" s="14" t="s">
        <v>59</v>
      </c>
      <c r="E31" s="13">
        <v>15.68</v>
      </c>
      <c r="F31" s="13">
        <f>SUM(E31*20%)</f>
        <v>3.1360000000000001</v>
      </c>
      <c r="G31" s="113">
        <f>SUM(E31:F32)</f>
        <v>37.451999999999998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35" customFormat="1" ht="30" customHeight="1" x14ac:dyDescent="0.2">
      <c r="A32" s="78">
        <v>359</v>
      </c>
      <c r="B32" s="93"/>
      <c r="C32" s="87"/>
      <c r="D32" s="14" t="s">
        <v>60</v>
      </c>
      <c r="E32" s="13">
        <v>15.53</v>
      </c>
      <c r="F32" s="13">
        <f>SUM(E32*20%)</f>
        <v>3.1059999999999999</v>
      </c>
      <c r="G32" s="113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s="23" customFormat="1" ht="30" customHeight="1" x14ac:dyDescent="0.2">
      <c r="A33" s="67">
        <v>360</v>
      </c>
      <c r="B33" s="94"/>
      <c r="C33" s="88"/>
      <c r="D33" s="28" t="s">
        <v>61</v>
      </c>
      <c r="E33" s="12">
        <v>25</v>
      </c>
      <c r="F33" s="12">
        <v>0</v>
      </c>
      <c r="G33" s="33">
        <f t="shared" ref="G33" si="6">SUM(E33:F33)</f>
        <v>25</v>
      </c>
    </row>
    <row r="34" spans="1:7" s="35" customFormat="1" ht="30" customHeight="1" x14ac:dyDescent="0.2">
      <c r="A34" s="67"/>
      <c r="B34" s="70" t="s">
        <v>18</v>
      </c>
      <c r="C34" s="71" t="s">
        <v>24</v>
      </c>
      <c r="D34" s="14" t="s">
        <v>65</v>
      </c>
      <c r="E34" s="13">
        <v>0</v>
      </c>
      <c r="F34" s="13">
        <v>0</v>
      </c>
      <c r="G34" s="33">
        <f>SUM(E34:F34)</f>
        <v>0</v>
      </c>
    </row>
    <row r="35" spans="1:7" s="35" customFormat="1" ht="36.75" customHeight="1" x14ac:dyDescent="0.2">
      <c r="A35" s="68"/>
      <c r="B35" s="70" t="s">
        <v>7</v>
      </c>
      <c r="C35" s="71" t="s">
        <v>35</v>
      </c>
      <c r="D35" s="69" t="s">
        <v>27</v>
      </c>
      <c r="E35" s="59">
        <v>0</v>
      </c>
      <c r="F35" s="60"/>
      <c r="G35" s="75">
        <f>SUM(E35:F35)</f>
        <v>0</v>
      </c>
    </row>
    <row r="36" spans="1:7" s="35" customFormat="1" ht="27.75" customHeight="1" x14ac:dyDescent="0.2">
      <c r="A36" s="89"/>
      <c r="B36" s="92" t="s">
        <v>7</v>
      </c>
      <c r="C36" s="95" t="s">
        <v>8</v>
      </c>
      <c r="D36" s="69" t="s">
        <v>30</v>
      </c>
      <c r="E36" s="59">
        <v>0</v>
      </c>
      <c r="F36" s="60"/>
      <c r="G36" s="98">
        <f>SUM(E36:E38)</f>
        <v>0</v>
      </c>
    </row>
    <row r="37" spans="1:7" s="35" customFormat="1" ht="27.75" customHeight="1" x14ac:dyDescent="0.2">
      <c r="A37" s="90"/>
      <c r="B37" s="93"/>
      <c r="C37" s="96"/>
      <c r="D37" s="69" t="s">
        <v>34</v>
      </c>
      <c r="E37" s="59">
        <v>0</v>
      </c>
      <c r="F37" s="60"/>
      <c r="G37" s="98"/>
    </row>
    <row r="38" spans="1:7" s="35" customFormat="1" ht="27.75" customHeight="1" x14ac:dyDescent="0.2">
      <c r="A38" s="91"/>
      <c r="B38" s="94"/>
      <c r="C38" s="97"/>
      <c r="D38" s="69" t="s">
        <v>38</v>
      </c>
      <c r="E38" s="59">
        <v>0</v>
      </c>
      <c r="F38" s="60"/>
      <c r="G38" s="98"/>
    </row>
    <row r="39" spans="1:7" s="35" customFormat="1" ht="30" customHeight="1" x14ac:dyDescent="0.2">
      <c r="A39" s="89"/>
      <c r="B39" s="92" t="s">
        <v>7</v>
      </c>
      <c r="C39" s="95" t="s">
        <v>9</v>
      </c>
      <c r="D39" s="69" t="s">
        <v>29</v>
      </c>
      <c r="E39" s="59">
        <v>0</v>
      </c>
      <c r="F39" s="60"/>
      <c r="G39" s="98">
        <f>SUM(E39:E40)</f>
        <v>0</v>
      </c>
    </row>
    <row r="40" spans="1:7" s="35" customFormat="1" ht="30" customHeight="1" x14ac:dyDescent="0.2">
      <c r="A40" s="91"/>
      <c r="B40" s="94"/>
      <c r="C40" s="97"/>
      <c r="D40" s="69" t="s">
        <v>28</v>
      </c>
      <c r="E40" s="59">
        <v>0</v>
      </c>
      <c r="F40" s="60"/>
      <c r="G40" s="98"/>
    </row>
    <row r="41" spans="1:7" s="35" customFormat="1" ht="33.75" customHeight="1" x14ac:dyDescent="0.2">
      <c r="A41" s="68">
        <v>361</v>
      </c>
      <c r="B41" s="58" t="s">
        <v>7</v>
      </c>
      <c r="C41" s="69" t="s">
        <v>76</v>
      </c>
      <c r="D41" s="55" t="s">
        <v>106</v>
      </c>
      <c r="E41" s="19">
        <v>64.2</v>
      </c>
      <c r="F41" s="19">
        <v>12.84</v>
      </c>
      <c r="G41" s="72">
        <f t="shared" ref="G41:G63" si="7">SUM(E41:F41)</f>
        <v>77.040000000000006</v>
      </c>
    </row>
    <row r="42" spans="1:7" s="35" customFormat="1" ht="33.75" customHeight="1" x14ac:dyDescent="0.2">
      <c r="A42" s="68">
        <v>362</v>
      </c>
      <c r="B42" s="58" t="s">
        <v>7</v>
      </c>
      <c r="C42" s="69" t="s">
        <v>56</v>
      </c>
      <c r="D42" s="55" t="s">
        <v>77</v>
      </c>
      <c r="E42" s="19">
        <v>135</v>
      </c>
      <c r="F42" s="19">
        <v>0</v>
      </c>
      <c r="G42" s="72">
        <f t="shared" si="7"/>
        <v>135</v>
      </c>
    </row>
    <row r="43" spans="1:7" s="35" customFormat="1" ht="33.75" customHeight="1" x14ac:dyDescent="0.2">
      <c r="A43" s="68">
        <v>363</v>
      </c>
      <c r="B43" s="58" t="s">
        <v>7</v>
      </c>
      <c r="C43" s="69" t="s">
        <v>78</v>
      </c>
      <c r="D43" s="55" t="s">
        <v>103</v>
      </c>
      <c r="E43" s="19">
        <v>205</v>
      </c>
      <c r="F43" s="19">
        <v>41</v>
      </c>
      <c r="G43" s="72">
        <f t="shared" si="7"/>
        <v>246</v>
      </c>
    </row>
    <row r="44" spans="1:7" s="35" customFormat="1" ht="33.75" customHeight="1" x14ac:dyDescent="0.2">
      <c r="A44" s="68">
        <v>385</v>
      </c>
      <c r="B44" s="58" t="s">
        <v>7</v>
      </c>
      <c r="C44" s="69" t="s">
        <v>119</v>
      </c>
      <c r="D44" s="55" t="s">
        <v>120</v>
      </c>
      <c r="E44" s="19">
        <v>125</v>
      </c>
      <c r="F44" s="19">
        <f>SUM(E44*20%)</f>
        <v>25</v>
      </c>
      <c r="G44" s="72">
        <f t="shared" si="7"/>
        <v>150</v>
      </c>
    </row>
    <row r="45" spans="1:7" s="35" customFormat="1" ht="33.75" customHeight="1" x14ac:dyDescent="0.2">
      <c r="A45" s="68">
        <v>363</v>
      </c>
      <c r="B45" s="58" t="s">
        <v>7</v>
      </c>
      <c r="C45" s="71" t="s">
        <v>79</v>
      </c>
      <c r="D45" s="55" t="s">
        <v>102</v>
      </c>
      <c r="E45" s="19">
        <v>448.38</v>
      </c>
      <c r="F45" s="19">
        <v>89.68</v>
      </c>
      <c r="G45" s="72">
        <f t="shared" si="7"/>
        <v>538.05999999999995</v>
      </c>
    </row>
    <row r="46" spans="1:7" s="35" customFormat="1" ht="33.75" customHeight="1" x14ac:dyDescent="0.2">
      <c r="A46" s="68">
        <v>365</v>
      </c>
      <c r="B46" s="58" t="s">
        <v>7</v>
      </c>
      <c r="C46" s="69" t="s">
        <v>80</v>
      </c>
      <c r="D46" s="55" t="s">
        <v>101</v>
      </c>
      <c r="E46" s="19">
        <v>333.6</v>
      </c>
      <c r="F46" s="19">
        <v>66.72</v>
      </c>
      <c r="G46" s="72">
        <f t="shared" si="7"/>
        <v>400.32000000000005</v>
      </c>
    </row>
    <row r="47" spans="1:7" s="35" customFormat="1" ht="33.75" customHeight="1" x14ac:dyDescent="0.2">
      <c r="A47" s="68">
        <v>368</v>
      </c>
      <c r="B47" s="58" t="s">
        <v>7</v>
      </c>
      <c r="C47" s="69" t="s">
        <v>80</v>
      </c>
      <c r="D47" s="55" t="s">
        <v>115</v>
      </c>
      <c r="E47" s="19">
        <v>333.6</v>
      </c>
      <c r="F47" s="19">
        <v>66.72</v>
      </c>
      <c r="G47" s="72">
        <f t="shared" si="7"/>
        <v>400.32000000000005</v>
      </c>
    </row>
    <row r="48" spans="1:7" s="35" customFormat="1" ht="33.75" customHeight="1" x14ac:dyDescent="0.2">
      <c r="A48" s="68">
        <v>365</v>
      </c>
      <c r="B48" s="58" t="s">
        <v>7</v>
      </c>
      <c r="C48" s="69" t="s">
        <v>52</v>
      </c>
      <c r="D48" s="55" t="s">
        <v>104</v>
      </c>
      <c r="E48" s="19">
        <v>4.9400000000000004</v>
      </c>
      <c r="F48" s="19">
        <v>0.99</v>
      </c>
      <c r="G48" s="72">
        <f t="shared" si="7"/>
        <v>5.9300000000000006</v>
      </c>
    </row>
    <row r="49" spans="1:52" s="35" customFormat="1" ht="30" customHeight="1" x14ac:dyDescent="0.2">
      <c r="A49" s="68">
        <v>366</v>
      </c>
      <c r="B49" s="58" t="s">
        <v>7</v>
      </c>
      <c r="C49" s="71" t="s">
        <v>81</v>
      </c>
      <c r="D49" s="55" t="s">
        <v>117</v>
      </c>
      <c r="E49" s="19">
        <v>1500</v>
      </c>
      <c r="F49" s="19">
        <v>0</v>
      </c>
      <c r="G49" s="72">
        <f t="shared" si="7"/>
        <v>1500</v>
      </c>
    </row>
    <row r="50" spans="1:52" s="35" customFormat="1" ht="30" customHeight="1" x14ac:dyDescent="0.2">
      <c r="A50" s="68">
        <v>386</v>
      </c>
      <c r="B50" s="58" t="s">
        <v>7</v>
      </c>
      <c r="C50" s="69" t="s">
        <v>118</v>
      </c>
      <c r="D50" s="55" t="s">
        <v>121</v>
      </c>
      <c r="E50" s="19">
        <v>263.60000000000002</v>
      </c>
      <c r="F50" s="19">
        <v>52.72</v>
      </c>
      <c r="G50" s="72">
        <f t="shared" si="7"/>
        <v>316.32000000000005</v>
      </c>
    </row>
    <row r="51" spans="1:52" s="35" customFormat="1" ht="30" customHeight="1" x14ac:dyDescent="0.2">
      <c r="A51" s="68">
        <v>367</v>
      </c>
      <c r="B51" s="58" t="s">
        <v>7</v>
      </c>
      <c r="C51" s="71" t="s">
        <v>82</v>
      </c>
      <c r="D51" s="55" t="s">
        <v>100</v>
      </c>
      <c r="E51" s="19">
        <v>399.59</v>
      </c>
      <c r="F51" s="19">
        <v>79.91</v>
      </c>
      <c r="G51" s="72">
        <f t="shared" si="7"/>
        <v>479.5</v>
      </c>
    </row>
    <row r="52" spans="1:52" s="85" customFormat="1" ht="30" customHeight="1" x14ac:dyDescent="0.2">
      <c r="A52" s="79">
        <v>369</v>
      </c>
      <c r="B52" s="80" t="s">
        <v>7</v>
      </c>
      <c r="C52" s="81" t="s">
        <v>83</v>
      </c>
      <c r="D52" s="82" t="s">
        <v>122</v>
      </c>
      <c r="E52" s="83">
        <v>981.25</v>
      </c>
      <c r="F52" s="83">
        <f>SUM(E52*20%)</f>
        <v>196.25</v>
      </c>
      <c r="G52" s="84">
        <f t="shared" si="7"/>
        <v>1177.5</v>
      </c>
    </row>
    <row r="53" spans="1:52" s="35" customFormat="1" ht="30" customHeight="1" x14ac:dyDescent="0.2">
      <c r="A53" s="68">
        <v>370</v>
      </c>
      <c r="B53" s="58" t="s">
        <v>7</v>
      </c>
      <c r="C53" s="69" t="s">
        <v>84</v>
      </c>
      <c r="D53" s="55" t="s">
        <v>99</v>
      </c>
      <c r="E53" s="19">
        <v>5.59</v>
      </c>
      <c r="F53" s="19">
        <v>1.1200000000000001</v>
      </c>
      <c r="G53" s="72">
        <f t="shared" si="7"/>
        <v>6.71</v>
      </c>
    </row>
    <row r="54" spans="1:52" s="35" customFormat="1" ht="30" customHeight="1" x14ac:dyDescent="0.2">
      <c r="A54" s="68">
        <v>371</v>
      </c>
      <c r="B54" s="58" t="s">
        <v>7</v>
      </c>
      <c r="C54" s="69" t="s">
        <v>85</v>
      </c>
      <c r="D54" s="55" t="s">
        <v>98</v>
      </c>
      <c r="E54" s="19">
        <v>16.02</v>
      </c>
      <c r="F54" s="19">
        <v>0.8</v>
      </c>
      <c r="G54" s="72">
        <f t="shared" si="7"/>
        <v>16.82</v>
      </c>
    </row>
    <row r="55" spans="1:52" s="35" customFormat="1" ht="30" customHeight="1" x14ac:dyDescent="0.2">
      <c r="A55" s="68">
        <v>344</v>
      </c>
      <c r="B55" s="58" t="s">
        <v>7</v>
      </c>
      <c r="C55" s="69" t="s">
        <v>70</v>
      </c>
      <c r="D55" s="55" t="s">
        <v>105</v>
      </c>
      <c r="E55" s="19">
        <v>556.5</v>
      </c>
      <c r="F55" s="19">
        <v>111.3</v>
      </c>
      <c r="G55" s="72">
        <f t="shared" si="7"/>
        <v>667.8</v>
      </c>
    </row>
    <row r="56" spans="1:52" s="35" customFormat="1" ht="30" customHeight="1" x14ac:dyDescent="0.2">
      <c r="A56" s="68">
        <v>372</v>
      </c>
      <c r="B56" s="58" t="s">
        <v>7</v>
      </c>
      <c r="C56" s="69" t="s">
        <v>86</v>
      </c>
      <c r="D56" s="55" t="s">
        <v>97</v>
      </c>
      <c r="E56" s="19">
        <v>4.8</v>
      </c>
      <c r="F56" s="19">
        <v>0.96</v>
      </c>
      <c r="G56" s="72">
        <f t="shared" si="7"/>
        <v>5.76</v>
      </c>
    </row>
    <row r="57" spans="1:52" s="35" customFormat="1" ht="30" customHeight="1" x14ac:dyDescent="0.2">
      <c r="A57" s="68">
        <v>373</v>
      </c>
      <c r="B57" s="58" t="s">
        <v>7</v>
      </c>
      <c r="C57" s="69" t="s">
        <v>86</v>
      </c>
      <c r="D57" s="55" t="s">
        <v>96</v>
      </c>
      <c r="E57" s="19">
        <v>37.340000000000003</v>
      </c>
      <c r="F57" s="19">
        <v>7.46</v>
      </c>
      <c r="G57" s="72">
        <f t="shared" si="7"/>
        <v>44.800000000000004</v>
      </c>
    </row>
    <row r="58" spans="1:52" s="35" customFormat="1" ht="30" customHeight="1" x14ac:dyDescent="0.2">
      <c r="A58" s="68">
        <v>374</v>
      </c>
      <c r="B58" s="58" t="s">
        <v>7</v>
      </c>
      <c r="C58" s="69" t="s">
        <v>86</v>
      </c>
      <c r="D58" s="55" t="s">
        <v>96</v>
      </c>
      <c r="E58" s="19">
        <v>27.9</v>
      </c>
      <c r="F58" s="19">
        <v>5.58</v>
      </c>
      <c r="G58" s="72">
        <f t="shared" si="7"/>
        <v>33.479999999999997</v>
      </c>
    </row>
    <row r="59" spans="1:52" s="35" customFormat="1" ht="30" customHeight="1" x14ac:dyDescent="0.2">
      <c r="A59" s="68">
        <v>375</v>
      </c>
      <c r="B59" s="58" t="s">
        <v>7</v>
      </c>
      <c r="C59" s="69" t="s">
        <v>86</v>
      </c>
      <c r="D59" s="55" t="s">
        <v>96</v>
      </c>
      <c r="E59" s="19">
        <v>13.58</v>
      </c>
      <c r="F59" s="19">
        <v>2.72</v>
      </c>
      <c r="G59" s="72">
        <f t="shared" si="7"/>
        <v>16.3</v>
      </c>
    </row>
    <row r="60" spans="1:52" s="35" customFormat="1" ht="30" customHeight="1" x14ac:dyDescent="0.2">
      <c r="A60" s="68">
        <v>376</v>
      </c>
      <c r="B60" s="58" t="s">
        <v>7</v>
      </c>
      <c r="C60" s="71" t="s">
        <v>87</v>
      </c>
      <c r="D60" s="55" t="s">
        <v>88</v>
      </c>
      <c r="E60" s="19">
        <v>15.75</v>
      </c>
      <c r="F60" s="19">
        <v>3.15</v>
      </c>
      <c r="G60" s="72">
        <f t="shared" si="7"/>
        <v>18.899999999999999</v>
      </c>
    </row>
    <row r="61" spans="1:52" s="35" customFormat="1" ht="30" customHeight="1" x14ac:dyDescent="0.2">
      <c r="A61" s="68">
        <v>377</v>
      </c>
      <c r="B61" s="58" t="s">
        <v>7</v>
      </c>
      <c r="C61" s="69" t="s">
        <v>89</v>
      </c>
      <c r="D61" s="55" t="s">
        <v>95</v>
      </c>
      <c r="E61" s="19">
        <v>375</v>
      </c>
      <c r="F61" s="19">
        <v>75</v>
      </c>
      <c r="G61" s="72">
        <f t="shared" si="7"/>
        <v>450</v>
      </c>
    </row>
    <row r="62" spans="1:52" s="35" customFormat="1" ht="30" customHeight="1" x14ac:dyDescent="0.2">
      <c r="A62" s="68">
        <v>378</v>
      </c>
      <c r="B62" s="58" t="s">
        <v>7</v>
      </c>
      <c r="C62" s="69" t="s">
        <v>37</v>
      </c>
      <c r="D62" s="55" t="s">
        <v>93</v>
      </c>
      <c r="E62" s="19">
        <v>3.52</v>
      </c>
      <c r="F62" s="19">
        <v>0.7</v>
      </c>
      <c r="G62" s="72">
        <f t="shared" si="7"/>
        <v>4.22</v>
      </c>
    </row>
    <row r="63" spans="1:52" s="35" customFormat="1" ht="30" customHeight="1" x14ac:dyDescent="0.2">
      <c r="A63" s="68">
        <v>379</v>
      </c>
      <c r="B63" s="58" t="s">
        <v>7</v>
      </c>
      <c r="C63" s="69" t="s">
        <v>37</v>
      </c>
      <c r="D63" s="55" t="s">
        <v>94</v>
      </c>
      <c r="E63" s="19">
        <v>2.2000000000000002</v>
      </c>
      <c r="F63" s="19">
        <v>0.44</v>
      </c>
      <c r="G63" s="72">
        <f t="shared" si="7"/>
        <v>2.64</v>
      </c>
    </row>
    <row r="64" spans="1:52" s="35" customFormat="1" ht="30" customHeight="1" x14ac:dyDescent="0.2">
      <c r="A64" s="68">
        <v>380</v>
      </c>
      <c r="B64" s="34" t="s">
        <v>7</v>
      </c>
      <c r="C64" s="71" t="s">
        <v>36</v>
      </c>
      <c r="D64" s="73" t="s">
        <v>90</v>
      </c>
      <c r="E64" s="19">
        <v>96.03</v>
      </c>
      <c r="F64" s="19">
        <v>0</v>
      </c>
      <c r="G64" s="72">
        <f t="shared" ref="G64:G66" si="8">SUM(E64:F64)</f>
        <v>96.03</v>
      </c>
      <c r="AY64" s="56"/>
      <c r="AZ64" s="56"/>
    </row>
    <row r="65" spans="1:52" s="35" customFormat="1" ht="30" customHeight="1" x14ac:dyDescent="0.2">
      <c r="A65" s="68">
        <v>381</v>
      </c>
      <c r="B65" s="34" t="s">
        <v>7</v>
      </c>
      <c r="C65" s="71" t="s">
        <v>36</v>
      </c>
      <c r="D65" s="73" t="s">
        <v>108</v>
      </c>
      <c r="E65" s="19">
        <v>63.72</v>
      </c>
      <c r="F65" s="19">
        <v>0</v>
      </c>
      <c r="G65" s="72">
        <f t="shared" ref="G65" si="9">SUM(E65:F65)</f>
        <v>63.72</v>
      </c>
      <c r="AY65" s="56"/>
      <c r="AZ65" s="56"/>
    </row>
    <row r="66" spans="1:52" s="35" customFormat="1" ht="30" customHeight="1" x14ac:dyDescent="0.2">
      <c r="A66" s="68">
        <v>382</v>
      </c>
      <c r="B66" s="34" t="s">
        <v>7</v>
      </c>
      <c r="C66" s="71" t="s">
        <v>36</v>
      </c>
      <c r="D66" s="73" t="s">
        <v>91</v>
      </c>
      <c r="E66" s="19">
        <v>7.23</v>
      </c>
      <c r="F66" s="19">
        <v>0</v>
      </c>
      <c r="G66" s="72">
        <f t="shared" si="8"/>
        <v>7.23</v>
      </c>
    </row>
    <row r="67" spans="1:52" s="35" customFormat="1" ht="30" customHeight="1" x14ac:dyDescent="0.2">
      <c r="A67" s="68">
        <v>383</v>
      </c>
      <c r="B67" s="34" t="s">
        <v>7</v>
      </c>
      <c r="C67" s="71" t="s">
        <v>92</v>
      </c>
      <c r="D67" s="73" t="s">
        <v>116</v>
      </c>
      <c r="E67" s="19">
        <v>135</v>
      </c>
      <c r="F67" s="19">
        <v>0</v>
      </c>
      <c r="G67" s="72">
        <f t="shared" ref="G67" si="10">SUM(E67:F67)</f>
        <v>135</v>
      </c>
    </row>
    <row r="68" spans="1:52" s="22" customFormat="1" ht="30" customHeight="1" thickBot="1" x14ac:dyDescent="0.25">
      <c r="A68" s="62"/>
      <c r="B68" s="63"/>
      <c r="C68" s="64"/>
      <c r="D68" s="65" t="s">
        <v>6</v>
      </c>
      <c r="E68" s="66">
        <f>SUM(E5:E67)</f>
        <v>13624.500000000002</v>
      </c>
      <c r="F68" s="66">
        <f>SUM(F5:F67)</f>
        <v>1221.9620000000002</v>
      </c>
      <c r="G68" s="66">
        <f>SUM(G5:G67)</f>
        <v>14846.461999999992</v>
      </c>
    </row>
    <row r="69" spans="1:52" s="20" customFormat="1" ht="30" customHeight="1" thickBot="1" x14ac:dyDescent="0.25">
      <c r="A69" s="5"/>
      <c r="B69" s="5"/>
      <c r="C69" s="27"/>
      <c r="D69" s="7"/>
      <c r="E69" s="8"/>
      <c r="F69" s="9"/>
      <c r="G69" s="9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</row>
    <row r="70" spans="1:52" s="31" customFormat="1" ht="30" customHeight="1" x14ac:dyDescent="0.2">
      <c r="A70" s="104" t="s">
        <v>58</v>
      </c>
      <c r="B70" s="105"/>
      <c r="C70" s="105"/>
      <c r="D70" s="105"/>
      <c r="E70" s="105"/>
      <c r="F70" s="105"/>
      <c r="G70" s="106"/>
    </row>
    <row r="71" spans="1:52" s="31" customFormat="1" ht="30" customHeight="1" x14ac:dyDescent="0.35">
      <c r="A71" s="107">
        <v>44748</v>
      </c>
      <c r="B71" s="108"/>
      <c r="C71" s="102" t="s">
        <v>48</v>
      </c>
      <c r="D71" s="103"/>
      <c r="E71" s="76"/>
      <c r="F71" s="76"/>
      <c r="G71" s="77">
        <v>84</v>
      </c>
    </row>
    <row r="72" spans="1:52" s="31" customFormat="1" ht="30" customHeight="1" x14ac:dyDescent="0.35">
      <c r="A72" s="107">
        <v>44748</v>
      </c>
      <c r="B72" s="108"/>
      <c r="C72" s="102" t="s">
        <v>48</v>
      </c>
      <c r="D72" s="103"/>
      <c r="E72" s="47"/>
      <c r="F72" s="47"/>
      <c r="G72" s="77">
        <v>114</v>
      </c>
    </row>
    <row r="73" spans="1:52" s="31" customFormat="1" ht="30" customHeight="1" x14ac:dyDescent="0.35">
      <c r="A73" s="107">
        <v>44762</v>
      </c>
      <c r="B73" s="108"/>
      <c r="C73" s="102" t="s">
        <v>48</v>
      </c>
      <c r="D73" s="103"/>
      <c r="E73" s="47"/>
      <c r="F73" s="47"/>
      <c r="G73" s="77">
        <v>79.400000000000006</v>
      </c>
    </row>
    <row r="74" spans="1:52" s="31" customFormat="1" ht="30" customHeight="1" x14ac:dyDescent="0.35">
      <c r="A74" s="107">
        <v>44762</v>
      </c>
      <c r="B74" s="108"/>
      <c r="C74" s="102" t="s">
        <v>48</v>
      </c>
      <c r="D74" s="103"/>
      <c r="E74" s="47"/>
      <c r="F74" s="47"/>
      <c r="G74" s="77">
        <v>152.58000000000001</v>
      </c>
    </row>
    <row r="75" spans="1:52" s="31" customFormat="1" ht="30" customHeight="1" x14ac:dyDescent="0.35">
      <c r="A75" s="107">
        <v>44768</v>
      </c>
      <c r="B75" s="108"/>
      <c r="C75" s="102" t="s">
        <v>48</v>
      </c>
      <c r="D75" s="103"/>
      <c r="E75" s="47"/>
      <c r="F75" s="47"/>
      <c r="G75" s="77">
        <v>323.02</v>
      </c>
    </row>
    <row r="76" spans="1:52" s="31" customFormat="1" ht="32.25" customHeight="1" x14ac:dyDescent="0.2">
      <c r="A76" s="124" t="s">
        <v>107</v>
      </c>
      <c r="B76" s="125"/>
      <c r="C76" s="125"/>
      <c r="D76" s="103"/>
      <c r="E76" s="53"/>
      <c r="F76" s="53"/>
      <c r="G76" s="54">
        <f>SUM(27967.16-753)</f>
        <v>27214.16</v>
      </c>
    </row>
    <row r="77" spans="1:52" s="31" customFormat="1" ht="30" customHeight="1" thickBot="1" x14ac:dyDescent="0.25">
      <c r="A77" s="117" t="s">
        <v>16</v>
      </c>
      <c r="B77" s="118"/>
      <c r="C77" s="118"/>
      <c r="D77" s="118"/>
      <c r="E77" s="48"/>
      <c r="F77" s="48"/>
      <c r="G77" s="57">
        <f>SUM(G72:G76)</f>
        <v>27883.16</v>
      </c>
    </row>
    <row r="78" spans="1:52" s="31" customFormat="1" ht="30" customHeight="1" thickBot="1" x14ac:dyDescent="0.25">
      <c r="A78" s="49"/>
      <c r="B78" s="49"/>
      <c r="D78" s="50"/>
      <c r="E78" s="10"/>
      <c r="F78" s="10"/>
      <c r="G78" s="11"/>
    </row>
    <row r="79" spans="1:52" s="31" customFormat="1" ht="30" customHeight="1" x14ac:dyDescent="0.2">
      <c r="A79" s="119" t="s">
        <v>17</v>
      </c>
      <c r="B79" s="120"/>
      <c r="C79" s="120"/>
      <c r="D79" s="120"/>
      <c r="E79" s="120"/>
      <c r="F79" s="120"/>
      <c r="G79" s="121"/>
    </row>
    <row r="80" spans="1:52" s="31" customFormat="1" ht="30" customHeight="1" x14ac:dyDescent="0.2">
      <c r="A80" s="122" t="s">
        <v>19</v>
      </c>
      <c r="B80" s="123"/>
      <c r="C80" s="123"/>
      <c r="D80" s="45" t="s">
        <v>67</v>
      </c>
      <c r="E80" s="13">
        <v>15.53</v>
      </c>
      <c r="F80" s="13">
        <v>3.11</v>
      </c>
      <c r="G80" s="51">
        <f>SUM(E80:F80)</f>
        <v>18.64</v>
      </c>
    </row>
    <row r="81" spans="1:7" s="31" customFormat="1" ht="30" customHeight="1" x14ac:dyDescent="0.2">
      <c r="A81" s="122" t="s">
        <v>49</v>
      </c>
      <c r="B81" s="123"/>
      <c r="C81" s="123"/>
      <c r="D81" s="46" t="s">
        <v>68</v>
      </c>
      <c r="E81" s="13">
        <v>47.17</v>
      </c>
      <c r="F81" s="13">
        <v>9.43</v>
      </c>
      <c r="G81" s="51">
        <f t="shared" ref="G81" si="11">SUM(E81:F81)</f>
        <v>56.6</v>
      </c>
    </row>
    <row r="82" spans="1:7" s="31" customFormat="1" ht="28.5" customHeight="1" x14ac:dyDescent="0.2">
      <c r="A82" s="122" t="s">
        <v>50</v>
      </c>
      <c r="B82" s="123"/>
      <c r="C82" s="123"/>
      <c r="D82" s="45" t="s">
        <v>69</v>
      </c>
      <c r="E82" s="13">
        <v>82.78</v>
      </c>
      <c r="F82" s="13">
        <v>4.1399999999999997</v>
      </c>
      <c r="G82" s="51">
        <f>SUM(E82:F82)</f>
        <v>86.92</v>
      </c>
    </row>
    <row r="83" spans="1:7" s="31" customFormat="1" ht="30" customHeight="1" thickBot="1" x14ac:dyDescent="0.25">
      <c r="A83" s="114" t="s">
        <v>16</v>
      </c>
      <c r="B83" s="115"/>
      <c r="C83" s="115"/>
      <c r="D83" s="116"/>
      <c r="E83" s="52">
        <f>SUM(E80:E82)</f>
        <v>145.48000000000002</v>
      </c>
      <c r="F83" s="52">
        <f>SUM(F80:F82)</f>
        <v>16.68</v>
      </c>
      <c r="G83" s="52">
        <f>SUM(G80:G82)</f>
        <v>162.16000000000003</v>
      </c>
    </row>
  </sheetData>
  <sortState xmlns:xlrd2="http://schemas.microsoft.com/office/spreadsheetml/2017/richdata2" ref="A41:AZ63">
    <sortCondition ref="C41:C63"/>
  </sortState>
  <mergeCells count="37">
    <mergeCell ref="A83:D83"/>
    <mergeCell ref="A77:D77"/>
    <mergeCell ref="A79:G79"/>
    <mergeCell ref="A81:C81"/>
    <mergeCell ref="C73:D73"/>
    <mergeCell ref="A73:B73"/>
    <mergeCell ref="C74:D74"/>
    <mergeCell ref="A74:B74"/>
    <mergeCell ref="A76:D76"/>
    <mergeCell ref="A80:C80"/>
    <mergeCell ref="A82:C82"/>
    <mergeCell ref="C75:D75"/>
    <mergeCell ref="A75:B75"/>
    <mergeCell ref="C72:D72"/>
    <mergeCell ref="A70:G70"/>
    <mergeCell ref="A72:B72"/>
    <mergeCell ref="A1:F1"/>
    <mergeCell ref="A4:G4"/>
    <mergeCell ref="G31:G32"/>
    <mergeCell ref="B36:B38"/>
    <mergeCell ref="C36:C38"/>
    <mergeCell ref="B39:B40"/>
    <mergeCell ref="C39:C40"/>
    <mergeCell ref="G39:G40"/>
    <mergeCell ref="C71:D71"/>
    <mergeCell ref="A36:A38"/>
    <mergeCell ref="A39:A40"/>
    <mergeCell ref="A71:B71"/>
    <mergeCell ref="B13:B16"/>
    <mergeCell ref="C13:C16"/>
    <mergeCell ref="A18:A23"/>
    <mergeCell ref="B18:B23"/>
    <mergeCell ref="C18:C23"/>
    <mergeCell ref="G36:G38"/>
    <mergeCell ref="G18:G23"/>
    <mergeCell ref="C31:C33"/>
    <mergeCell ref="B31:B33"/>
  </mergeCells>
  <phoneticPr fontId="0" type="noConversion"/>
  <pageMargins left="0.43307086614173229" right="0.23622047244094491" top="0.15748031496062992" bottom="0.27559055118110237" header="0" footer="0.27559055118110237"/>
  <pageSetup paperSize="8" scale="52" fitToHeight="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36" t="s">
        <v>40</v>
      </c>
      <c r="C1" s="36"/>
      <c r="D1" s="40"/>
      <c r="E1" s="40"/>
      <c r="F1" s="40"/>
    </row>
    <row r="2" spans="2:6" x14ac:dyDescent="0.2">
      <c r="B2" s="36" t="s">
        <v>41</v>
      </c>
      <c r="C2" s="36"/>
      <c r="D2" s="40"/>
      <c r="E2" s="40"/>
      <c r="F2" s="40"/>
    </row>
    <row r="3" spans="2:6" x14ac:dyDescent="0.2">
      <c r="B3" s="37"/>
      <c r="C3" s="37"/>
      <c r="D3" s="41"/>
      <c r="E3" s="41"/>
      <c r="F3" s="41"/>
    </row>
    <row r="4" spans="2:6" ht="25.5" x14ac:dyDescent="0.2">
      <c r="B4" s="37" t="s">
        <v>42</v>
      </c>
      <c r="C4" s="37"/>
      <c r="D4" s="41"/>
      <c r="E4" s="41"/>
      <c r="F4" s="41"/>
    </row>
    <row r="5" spans="2:6" x14ac:dyDescent="0.2">
      <c r="B5" s="37"/>
      <c r="C5" s="37"/>
      <c r="D5" s="41"/>
      <c r="E5" s="41"/>
      <c r="F5" s="41"/>
    </row>
    <row r="6" spans="2:6" x14ac:dyDescent="0.2">
      <c r="B6" s="36" t="s">
        <v>43</v>
      </c>
      <c r="C6" s="36"/>
      <c r="D6" s="40"/>
      <c r="E6" s="40" t="s">
        <v>44</v>
      </c>
      <c r="F6" s="40" t="s">
        <v>45</v>
      </c>
    </row>
    <row r="7" spans="2:6" ht="13.5" thickBot="1" x14ac:dyDescent="0.25">
      <c r="B7" s="37"/>
      <c r="C7" s="37"/>
      <c r="D7" s="41"/>
      <c r="E7" s="41"/>
      <c r="F7" s="41"/>
    </row>
    <row r="8" spans="2:6" ht="39" thickBot="1" x14ac:dyDescent="0.25">
      <c r="B8" s="38" t="s">
        <v>46</v>
      </c>
      <c r="C8" s="39"/>
      <c r="D8" s="42"/>
      <c r="E8" s="42">
        <v>24</v>
      </c>
      <c r="F8" s="43" t="s">
        <v>47</v>
      </c>
    </row>
    <row r="9" spans="2:6" x14ac:dyDescent="0.2">
      <c r="B9" s="37"/>
      <c r="C9" s="37"/>
      <c r="D9" s="41"/>
      <c r="E9" s="41"/>
      <c r="F9" s="41"/>
    </row>
    <row r="10" spans="2:6" x14ac:dyDescent="0.2">
      <c r="B10" s="37"/>
      <c r="C10" s="37"/>
      <c r="D10" s="41"/>
      <c r="E10" s="41"/>
      <c r="F10" s="4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CCBD3CBD9D9146BF35708E6FBDAA99" ma:contentTypeVersion="11" ma:contentTypeDescription="Create a new document." ma:contentTypeScope="" ma:versionID="dfac4e3336faea5af18eb3c154ac3ada">
  <xsd:schema xmlns:xsd="http://www.w3.org/2001/XMLSchema" xmlns:xs="http://www.w3.org/2001/XMLSchema" xmlns:p="http://schemas.microsoft.com/office/2006/metadata/properties" xmlns:ns2="971356ca-6d49-4adc-9669-b9216d79c03d" xmlns:ns3="a00fe5fd-306b-49db-86d7-662bfe51e345" targetNamespace="http://schemas.microsoft.com/office/2006/metadata/properties" ma:root="true" ma:fieldsID="3df29d61351656989e2abfb55830767f" ns2:_="" ns3:_="">
    <xsd:import namespace="971356ca-6d49-4adc-9669-b9216d79c03d"/>
    <xsd:import namespace="a00fe5fd-306b-49db-86d7-662bfe51e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356ca-6d49-4adc-9669-b9216d79c0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a658b7e-29ac-475c-8fd3-99ea138159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0fe5fd-306b-49db-86d7-662bfe51e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609c432-cedb-4f00-9293-f3ecb40ff528}" ma:internalName="TaxCatchAll" ma:showField="CatchAllData" ma:web="a00fe5fd-306b-49db-86d7-662bfe51e3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0fe5fd-306b-49db-86d7-662bfe51e345" xsi:nil="true"/>
    <lcf76f155ced4ddcb4097134ff3c332f xmlns="971356ca-6d49-4adc-9669-b9216d79c03d">
      <Terms xmlns="http://schemas.microsoft.com/office/infopath/2007/PartnerControls"/>
    </lcf76f155ced4ddcb4097134ff3c332f>
    <SharedWithUsers xmlns="a00fe5fd-306b-49db-86d7-662bfe51e345">
      <UserInfo>
        <DisplayName>Administrator | Swaffham Town Council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4784C78-163E-4718-9D02-E08CD1E4B560}"/>
</file>

<file path=customXml/itemProps2.xml><?xml version="1.0" encoding="utf-8"?>
<ds:datastoreItem xmlns:ds="http://schemas.openxmlformats.org/officeDocument/2006/customXml" ds:itemID="{28C7C60B-36F6-4CA2-A9D3-BF2FA9A15D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09F46-EF20-4945-8020-BE93EEA4A068}">
  <ds:schemaRefs>
    <ds:schemaRef ds:uri="http://schemas.microsoft.com/office/2006/metadata/properties"/>
    <ds:schemaRef ds:uri="http://schemas.microsoft.com/office/infopath/2007/PartnerControls"/>
    <ds:schemaRef ds:uri="a00fe5fd-306b-49db-86d7-662bfe51e345"/>
    <ds:schemaRef ds:uri="971356ca-6d49-4adc-9669-b9216d79c0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 (2)</vt:lpstr>
      <vt:lpstr>Sheet1</vt:lpstr>
      <vt:lpstr>'Sheet1 (2)'!Print_Area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hannah</dc:creator>
  <cp:lastModifiedBy>Deputy Clerk | Swaffham Town Council</cp:lastModifiedBy>
  <cp:lastPrinted>2022-08-02T11:43:51Z</cp:lastPrinted>
  <dcterms:created xsi:type="dcterms:W3CDTF">2016-08-10T11:31:37Z</dcterms:created>
  <dcterms:modified xsi:type="dcterms:W3CDTF">2022-08-04T07:51:47Z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0x010100F1CCBD3CBD9D9146BF35708E6FBDAA99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SharedWithUsers">
    <vt:lpwstr>15;#Administrator | Swaffham Town Council</vt:lpwstr>
  </property>
</Properties>
</file>