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92f6a7761d4ae972/Documents/AUDIT 2024/"/>
    </mc:Choice>
  </mc:AlternateContent>
  <xr:revisionPtr revIDLastSave="0" documentId="8_{7A13C597-73EB-4354-8561-A2F034230BDE}" xr6:coauthVersionLast="47" xr6:coauthVersionMax="47" xr10:uidLastSave="{00000000-0000-0000-0000-000000000000}"/>
  <bookViews>
    <workbookView xWindow="-108" yWindow="-108" windowWidth="23256" windowHeight="12456" tabRatio="874" activeTab="5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Sheet2" sheetId="16" r:id="rId9"/>
    <sheet name="Sheet1" sheetId="15" r:id="rId10"/>
    <sheet name="Box 10 Borrowing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9"/>
  <c r="C4" i="9"/>
  <c r="C19" i="12"/>
  <c r="B19" i="12"/>
  <c r="D18" i="12"/>
  <c r="D17" i="12"/>
  <c r="D16" i="12"/>
  <c r="D15" i="12"/>
  <c r="D14" i="12"/>
  <c r="D13" i="12"/>
  <c r="D12" i="12"/>
  <c r="F7" i="12" s="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8"/>
  <c r="D26" i="1"/>
</calcChain>
</file>

<file path=xl/sharedStrings.xml><?xml version="1.0" encoding="utf-8"?>
<sst xmlns="http://schemas.openxmlformats.org/spreadsheetml/2006/main" count="179" uniqueCount="90">
  <si>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</si>
  <si>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</si>
  <si>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</si>
  <si>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</si>
  <si>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</si>
  <si>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</si>
  <si>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</si>
  <si>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</si>
  <si>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</si>
  <si>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</si>
  <si>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</si>
  <si>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</si>
  <si>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</si>
  <si>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</si>
  <si>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</si>
  <si>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</si>
  <si>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</si>
  <si>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</si>
  <si>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</si>
  <si>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</si>
  <si>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</si>
  <si>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</si>
  <si>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</si>
  <si>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</si>
  <si>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</si>
  <si>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</si>
  <si>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</si>
  <si>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</si>
  <si>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</si>
  <si>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</si>
  <si>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</si>
  <si>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</si>
  <si>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</si>
  <si>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</si>
  <si>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</si>
  <si>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</si>
  <si>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</si>
  <si>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</si>
  <si>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</si>
  <si>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</si>
  <si>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</si>
  <si>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</si>
  <si>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</si>
  <si>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</si>
  <si>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</si>
  <si>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</si>
  <si>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</si>
  <si>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</si>
  <si>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</si>
  <si>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</si>
  <si>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</si>
  <si>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</si>
  <si>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</si>
  <si>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</si>
  <si>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</si>
  <si>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</si>
  <si>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</si>
  <si>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</si>
  <si>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</si>
  <si>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</si>
  <si>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</si>
  <si>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</si>
  <si>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</si>
  <si>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</si>
  <si>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Identify and quantify, changes in head count, pay awards, change in hours, please provide a value</t>
  </si>
  <si>
    <t>Further replacement of ageing equipment in play area</t>
  </si>
  <si>
    <t>Coronation medals purchased for children in the village</t>
  </si>
  <si>
    <t>Increased prices for grass cutting in village</t>
  </si>
  <si>
    <t>New insurance provider</t>
  </si>
  <si>
    <t>Increase in DAPTC Subscription</t>
  </si>
  <si>
    <t>Driver updater from AVG</t>
  </si>
  <si>
    <t>AVG 2 year subscription, second year no charge</t>
  </si>
  <si>
    <t>Replacement of ageing computer for Clerk's use</t>
  </si>
  <si>
    <t>Charge for e-mail mailbox from DAPTC</t>
  </si>
  <si>
    <t>New annual charge from Hugo Fox for Parish Council website</t>
  </si>
  <si>
    <t>Printing ink and printing costs</t>
  </si>
  <si>
    <t>Extra £70 was rent for village hall from previous year, not invoice until 22/23, rent is now fixed £200</t>
  </si>
  <si>
    <t>ROSPA Inspection for Play area</t>
  </si>
  <si>
    <t>Playarea Repairs and Maintenance</t>
  </si>
  <si>
    <t>Clerk Expenses/+ £50 Internal Audit not charged in 22/23</t>
  </si>
  <si>
    <t>no</t>
  </si>
  <si>
    <t xml:space="preserve"> Replacement computer</t>
  </si>
  <si>
    <t>Removed redundant keyboard, mouse and screen (scrapped)</t>
  </si>
  <si>
    <t>Remove redundant computer (scrapped)</t>
  </si>
  <si>
    <t>Filing Cabinet still in use</t>
  </si>
  <si>
    <t>Brother Printer</t>
  </si>
  <si>
    <t>No resale value, not working</t>
  </si>
  <si>
    <t>yes</t>
  </si>
  <si>
    <t>Included in payments</t>
  </si>
  <si>
    <t>Playarea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</si>
</sst>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Trebuchet MS"/>
      <family val="2"/>
    </font>
    <font>
      <b/>
      <i/>
      <sz val="14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3" fontId="0" fillId="3" borderId="1" xfId="0" applyNumberFormat="1" applyFill="1" applyBorder="1"/>
    <xf numFmtId="4" fontId="15" fillId="6" borderId="0" xfId="0" applyNumberFormat="1" applyFont="1" applyFill="1"/>
    <xf numFmtId="0" fontId="20" fillId="0" borderId="0" xfId="0" applyFont="1"/>
    <xf numFmtId="0" fontId="21" fillId="0" borderId="0" xfId="0" applyFont="1"/>
    <xf numFmtId="0" fontId="22" fillId="0" borderId="0" xfId="0" applyFont="1"/>
    <xf numFmtId="3" fontId="20" fillId="3" borderId="1" xfId="0" applyNumberFormat="1" applyFont="1" applyFill="1" applyBorder="1"/>
    <xf numFmtId="0" fontId="20" fillId="0" borderId="1" xfId="0" applyFont="1" applyBorder="1"/>
    <xf numFmtId="9" fontId="23" fillId="0" borderId="1" xfId="1" applyFont="1" applyBorder="1"/>
    <xf numFmtId="0" fontId="24" fillId="0" borderId="0" xfId="0" applyFont="1"/>
    <xf numFmtId="0" fontId="25" fillId="0" borderId="0" xfId="0" applyFont="1"/>
    <xf numFmtId="0" fontId="22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26" fillId="0" borderId="0" xfId="0" applyFont="1"/>
    <xf numFmtId="3" fontId="26" fillId="0" borderId="1" xfId="0" applyNumberFormat="1" applyFont="1" applyBorder="1"/>
    <xf numFmtId="0" fontId="26" fillId="2" borderId="1" xfId="0" applyFont="1" applyFill="1" applyBorder="1"/>
    <xf numFmtId="0" fontId="27" fillId="0" borderId="0" xfId="0" applyFont="1"/>
    <xf numFmtId="0" fontId="27" fillId="0" borderId="1" xfId="0" applyFont="1" applyBorder="1"/>
    <xf numFmtId="3" fontId="27" fillId="0" borderId="1" xfId="0" applyNumberFormat="1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/>
    <xf numFmtId="0" fontId="22" fillId="2" borderId="1" xfId="0" applyFont="1" applyFill="1" applyBorder="1"/>
    <xf numFmtId="0" fontId="28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22" fillId="2" borderId="2" xfId="0" applyFont="1" applyFill="1" applyBorder="1" applyAlignment="1">
      <alignment wrapText="1"/>
    </xf>
    <xf numFmtId="0" fontId="20" fillId="0" borderId="3" xfId="0" applyFont="1" applyBorder="1" applyAlignment="1">
      <alignment wrapText="1"/>
    </xf>
    <xf numFmtId="0" fontId="27" fillId="0" borderId="2" xfId="0" applyFont="1" applyBorder="1"/>
    <xf numFmtId="0" fontId="20" fillId="0" borderId="3" xfId="0" applyFont="1" applyBorder="1"/>
    <xf numFmtId="0" fontId="22" fillId="0" borderId="2" xfId="0" applyFont="1" applyBorder="1"/>
    <xf numFmtId="0" fontId="26" fillId="0" borderId="2" xfId="0" applyFont="1" applyBorder="1"/>
    <xf numFmtId="0" fontId="26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D15" sqref="D15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3">
      <c r="B1" s="26" t="s">
        <v>53</v>
      </c>
    </row>
    <row r="3" spans="2:10" ht="15" customHeight="1" x14ac:dyDescent="0.3">
      <c r="B3" s="100" t="s">
        <v>38</v>
      </c>
      <c r="C3" s="101"/>
      <c r="D3" s="101"/>
      <c r="E3" s="101"/>
      <c r="F3" s="101"/>
      <c r="G3" s="101"/>
      <c r="H3" s="101"/>
      <c r="I3" s="101"/>
    </row>
    <row r="4" spans="2:10" ht="15" customHeight="1" thickBot="1" x14ac:dyDescent="0.35"/>
    <row r="5" spans="2:10" ht="15" customHeight="1" x14ac:dyDescent="0.3">
      <c r="B5" s="27"/>
      <c r="C5" s="99" t="s">
        <v>15</v>
      </c>
      <c r="D5" s="99"/>
      <c r="E5" s="47"/>
      <c r="F5" s="47"/>
      <c r="G5" s="47"/>
      <c r="H5" s="47"/>
      <c r="I5" s="37" t="s">
        <v>16</v>
      </c>
      <c r="J5" s="42" t="s">
        <v>42</v>
      </c>
    </row>
    <row r="6" spans="2:10" ht="28.8" x14ac:dyDescent="0.3">
      <c r="B6" s="28"/>
      <c r="C6" s="29">
        <v>45016</v>
      </c>
      <c r="D6" s="29">
        <v>45382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28.8" x14ac:dyDescent="0.3">
      <c r="B7" s="30" t="s">
        <v>17</v>
      </c>
      <c r="C7" s="68">
        <v>10101</v>
      </c>
      <c r="D7" s="68">
        <v>11114</v>
      </c>
      <c r="E7" s="55"/>
      <c r="F7" s="55"/>
      <c r="G7" s="50"/>
      <c r="H7" s="50"/>
      <c r="I7" s="39" t="s">
        <v>36</v>
      </c>
      <c r="J7" s="44"/>
    </row>
    <row r="8" spans="2:10" s="21" customFormat="1" ht="28.8" x14ac:dyDescent="0.3">
      <c r="B8" s="30" t="s">
        <v>18</v>
      </c>
      <c r="C8" s="68">
        <v>9000</v>
      </c>
      <c r="D8" s="68">
        <v>9450</v>
      </c>
      <c r="E8" s="50">
        <f>D8-C8</f>
        <v>450</v>
      </c>
      <c r="F8" s="49">
        <f>IF(AND(C8=0,D8=0),0,IF(C8=0,1,IF(D8=0,-1,(D8-C8)/C8)))</f>
        <v>0.05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30" t="s">
        <v>20</v>
      </c>
      <c r="C9" s="68">
        <v>1477</v>
      </c>
      <c r="D9" s="68">
        <v>1518</v>
      </c>
      <c r="E9" s="50">
        <f t="shared" ref="E9:E12" si="0">D9-C9</f>
        <v>41</v>
      </c>
      <c r="F9" s="49">
        <f t="shared" ref="F9:F12" si="1">IF(AND(C9=0,D9=0),0,IF(C9=0,1,IF(D9=0,-1,(D9-C9)/C9)))</f>
        <v>2.7758970886932972E-2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No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No explanation required</v>
      </c>
    </row>
    <row r="10" spans="2:10" ht="43.2" x14ac:dyDescent="0.3">
      <c r="B10" s="31" t="s">
        <v>22</v>
      </c>
      <c r="C10" s="68">
        <v>2600</v>
      </c>
      <c r="D10" s="68">
        <v>2808</v>
      </c>
      <c r="E10" s="50">
        <f t="shared" si="0"/>
        <v>208</v>
      </c>
      <c r="F10" s="49">
        <f t="shared" si="1"/>
        <v>0.08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1" t="s">
        <v>24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28.8" x14ac:dyDescent="0.3">
      <c r="B12" s="31" t="s">
        <v>26</v>
      </c>
      <c r="C12" s="68">
        <v>6864</v>
      </c>
      <c r="D12" s="68">
        <v>9449</v>
      </c>
      <c r="E12" s="50">
        <f t="shared" si="0"/>
        <v>2585</v>
      </c>
      <c r="F12" s="49">
        <f t="shared" si="1"/>
        <v>0.3766025641025641</v>
      </c>
      <c r="G12" s="34" t="str">
        <f t="shared" si="2"/>
        <v>No</v>
      </c>
      <c r="H12" s="34" t="str">
        <f t="shared" si="3"/>
        <v>Yes</v>
      </c>
      <c r="I12" s="39" t="s">
        <v>27</v>
      </c>
      <c r="J12" s="46" t="str">
        <f t="shared" si="4"/>
        <v>Please explain within the relevant tab</v>
      </c>
    </row>
    <row r="13" spans="2:10" ht="38.25" customHeight="1" thickBot="1" x14ac:dyDescent="0.35">
      <c r="B13" s="32" t="s">
        <v>28</v>
      </c>
      <c r="C13" s="69">
        <f>C7+C8+C9-C10-C11-C12</f>
        <v>11114</v>
      </c>
      <c r="D13" s="69">
        <f>D7+D8+D9-D10-D11-D12</f>
        <v>9825</v>
      </c>
      <c r="E13" s="56"/>
      <c r="F13" s="56"/>
      <c r="G13" s="51"/>
      <c r="H13" s="51"/>
      <c r="I13" s="40" t="s">
        <v>29</v>
      </c>
      <c r="J13" s="46" t="s">
        <v>61</v>
      </c>
    </row>
    <row r="14" spans="2:10" ht="15" thickBot="1" x14ac:dyDescent="0.35">
      <c r="B14" s="23"/>
      <c r="C14" s="52" t="s">
        <v>52</v>
      </c>
      <c r="D14" s="52" t="s">
        <v>52</v>
      </c>
      <c r="E14" s="52"/>
      <c r="F14" s="52"/>
      <c r="G14" s="52"/>
      <c r="H14" s="52"/>
      <c r="I14" s="25"/>
      <c r="J14" s="46"/>
    </row>
    <row r="15" spans="2:10" ht="28.8" x14ac:dyDescent="0.3">
      <c r="B15" s="33" t="s">
        <v>30</v>
      </c>
      <c r="C15" s="70"/>
      <c r="D15" s="70"/>
      <c r="E15" s="54"/>
      <c r="F15" s="57"/>
      <c r="G15" s="53"/>
      <c r="H15" s="53"/>
      <c r="I15" s="41" t="s">
        <v>31</v>
      </c>
      <c r="J15" s="45"/>
    </row>
    <row r="16" spans="2:10" ht="28.8" x14ac:dyDescent="0.3">
      <c r="B16" s="31" t="s">
        <v>32</v>
      </c>
      <c r="C16" s="68">
        <v>523</v>
      </c>
      <c r="D16" s="68">
        <v>579</v>
      </c>
      <c r="E16" s="50">
        <f>D16-C16</f>
        <v>56</v>
      </c>
      <c r="F16" s="49">
        <f t="shared" ref="F16:F17" si="5">IF(AND(C16=0,D16=0),0,IF(C16=0,1,IF(D16=0,-1,(D16-C16)/C16)))</f>
        <v>0.10707456978967496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2" t="s">
        <v>34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5" orientation="landscape" horizontalDpi="4294967293" verticalDpi="1200" r:id="rId1"/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92CF-C17C-43F5-AE91-4343403365B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E19" sqref="E19:F19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14</v>
      </c>
    </row>
    <row r="3" spans="1:7" x14ac:dyDescent="0.3">
      <c r="B3" s="8"/>
    </row>
    <row r="4" spans="1:7" x14ac:dyDescent="0.3">
      <c r="B4" t="s">
        <v>2</v>
      </c>
      <c r="C4" s="36">
        <f>'Accounting Statement'!C17</f>
        <v>0</v>
      </c>
      <c r="D4" t="s">
        <v>54</v>
      </c>
      <c r="E4" s="36">
        <f>'Accounting Statement'!D17</f>
        <v>0</v>
      </c>
    </row>
    <row r="6" spans="1:7" x14ac:dyDescent="0.3">
      <c r="D6" t="s">
        <v>5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7</v>
      </c>
    </row>
    <row r="10" spans="1:7" ht="15" x14ac:dyDescent="0.35">
      <c r="B10" s="18" t="s">
        <v>60</v>
      </c>
    </row>
    <row r="11" spans="1:7" s="3" customFormat="1" ht="27.6" x14ac:dyDescent="0.3">
      <c r="B11" s="4" t="s">
        <v>4</v>
      </c>
      <c r="C11" s="4" t="s">
        <v>55</v>
      </c>
      <c r="D11" s="5" t="s">
        <v>5</v>
      </c>
      <c r="E11" s="105" t="s">
        <v>1</v>
      </c>
      <c r="F11" s="106"/>
    </row>
    <row r="12" spans="1:7" s="17" customFormat="1" x14ac:dyDescent="0.3">
      <c r="A12" s="16"/>
      <c r="B12" s="13"/>
      <c r="C12" s="13"/>
      <c r="D12" s="13">
        <f>C12-B12</f>
        <v>0</v>
      </c>
      <c r="E12" s="107"/>
      <c r="F12" s="108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102"/>
      <c r="F13" s="103"/>
    </row>
    <row r="14" spans="1:7" s="11" customFormat="1" x14ac:dyDescent="0.3">
      <c r="B14" s="12"/>
      <c r="C14" s="12"/>
      <c r="D14" s="13">
        <f t="shared" si="0"/>
        <v>0</v>
      </c>
      <c r="E14" s="102"/>
      <c r="F14" s="103"/>
    </row>
    <row r="15" spans="1:7" s="11" customFormat="1" x14ac:dyDescent="0.3">
      <c r="B15" s="12"/>
      <c r="C15" s="12"/>
      <c r="D15" s="13">
        <f t="shared" si="0"/>
        <v>0</v>
      </c>
      <c r="E15" s="102"/>
      <c r="F15" s="103"/>
    </row>
    <row r="16" spans="1:7" s="11" customFormat="1" x14ac:dyDescent="0.3">
      <c r="B16" s="12"/>
      <c r="C16" s="12"/>
      <c r="D16" s="13">
        <f t="shared" si="0"/>
        <v>0</v>
      </c>
      <c r="E16" s="102"/>
      <c r="F16" s="103"/>
    </row>
    <row r="17" spans="1:8" s="11" customFormat="1" x14ac:dyDescent="0.3">
      <c r="B17" s="12"/>
      <c r="C17" s="12"/>
      <c r="D17" s="13">
        <f t="shared" si="0"/>
        <v>0</v>
      </c>
      <c r="E17" s="102"/>
      <c r="F17" s="103"/>
    </row>
    <row r="18" spans="1:8" s="11" customFormat="1" x14ac:dyDescent="0.3">
      <c r="B18" s="12"/>
      <c r="C18" s="12"/>
      <c r="D18" s="13">
        <f t="shared" si="0"/>
        <v>0</v>
      </c>
      <c r="E18" s="102"/>
      <c r="F18" s="103"/>
    </row>
    <row r="19" spans="1:8" x14ac:dyDescent="0.3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104"/>
      <c r="F19" s="103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6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opLeftCell="A4" workbookViewId="0">
      <selection activeCell="E6" sqref="E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</v>
      </c>
    </row>
    <row r="3" spans="2:6" x14ac:dyDescent="0.3">
      <c r="B3" s="8"/>
    </row>
    <row r="4" spans="2:6" x14ac:dyDescent="0.3">
      <c r="B4" t="s">
        <v>2</v>
      </c>
      <c r="C4" s="77">
        <v>9000</v>
      </c>
      <c r="D4" t="s">
        <v>54</v>
      </c>
      <c r="E4" s="77">
        <v>9450</v>
      </c>
    </row>
    <row r="6" spans="2:6" x14ac:dyDescent="0.3">
      <c r="D6" t="s">
        <v>5</v>
      </c>
      <c r="E6" s="1">
        <f>E4-C4</f>
        <v>450</v>
      </c>
    </row>
    <row r="7" spans="2:6" x14ac:dyDescent="0.3">
      <c r="D7" t="s">
        <v>39</v>
      </c>
      <c r="E7" s="6">
        <f>IF(AND(C4=0,E4=0),0,IF(C4=0,1,IF(E4=0,-1,(E4-C4)/C4)))</f>
        <v>0.05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7</v>
      </c>
    </row>
    <row r="10" spans="2:6" x14ac:dyDescent="0.3">
      <c r="B10" s="8"/>
    </row>
    <row r="11" spans="2:6" s="3" customFormat="1" ht="27.6" x14ac:dyDescent="0.3">
      <c r="B11" s="4" t="s">
        <v>4</v>
      </c>
      <c r="C11" s="4" t="s">
        <v>55</v>
      </c>
      <c r="D11" s="5" t="s">
        <v>5</v>
      </c>
      <c r="E11" s="105" t="s">
        <v>1</v>
      </c>
      <c r="F11" s="106"/>
    </row>
    <row r="12" spans="2:6" s="11" customFormat="1" x14ac:dyDescent="0.3">
      <c r="B12" s="12"/>
      <c r="C12" s="12"/>
      <c r="D12" s="13">
        <f t="shared" ref="D12:D25" si="0">C12-B12</f>
        <v>0</v>
      </c>
      <c r="E12" s="102"/>
      <c r="F12" s="103"/>
    </row>
    <row r="13" spans="2:6" s="11" customFormat="1" x14ac:dyDescent="0.3">
      <c r="B13" s="12"/>
      <c r="C13" s="12"/>
      <c r="D13" s="13">
        <f t="shared" si="0"/>
        <v>0</v>
      </c>
      <c r="E13" s="102"/>
      <c r="F13" s="103"/>
    </row>
    <row r="14" spans="2:6" s="11" customFormat="1" x14ac:dyDescent="0.3">
      <c r="B14" s="12"/>
      <c r="C14" s="12"/>
      <c r="D14" s="13">
        <f t="shared" si="0"/>
        <v>0</v>
      </c>
      <c r="E14" s="102"/>
      <c r="F14" s="103"/>
    </row>
    <row r="15" spans="2:6" s="11" customFormat="1" x14ac:dyDescent="0.3">
      <c r="B15" s="12"/>
      <c r="C15" s="12"/>
      <c r="D15" s="13">
        <f t="shared" si="0"/>
        <v>0</v>
      </c>
      <c r="E15" s="102"/>
      <c r="F15" s="103"/>
    </row>
    <row r="16" spans="2:6" s="11" customFormat="1" x14ac:dyDescent="0.3">
      <c r="B16" s="12"/>
      <c r="C16" s="12"/>
      <c r="D16" s="13">
        <f t="shared" si="0"/>
        <v>0</v>
      </c>
      <c r="E16" s="102"/>
      <c r="F16" s="103"/>
    </row>
    <row r="17" spans="1:8" s="11" customFormat="1" x14ac:dyDescent="0.3">
      <c r="B17" s="12"/>
      <c r="C17" s="12"/>
      <c r="D17" s="13">
        <f t="shared" si="0"/>
        <v>0</v>
      </c>
      <c r="E17" s="102"/>
      <c r="F17" s="103"/>
    </row>
    <row r="18" spans="1:8" s="11" customFormat="1" x14ac:dyDescent="0.3">
      <c r="B18" s="12"/>
      <c r="C18" s="12"/>
      <c r="D18" s="13">
        <f t="shared" si="0"/>
        <v>0</v>
      </c>
      <c r="E18" s="102"/>
      <c r="F18" s="103"/>
    </row>
    <row r="19" spans="1:8" s="11" customFormat="1" x14ac:dyDescent="0.3">
      <c r="B19" s="12"/>
      <c r="C19" s="12"/>
      <c r="D19" s="13">
        <f t="shared" si="0"/>
        <v>0</v>
      </c>
      <c r="E19" s="102"/>
      <c r="F19" s="103"/>
    </row>
    <row r="20" spans="1:8" s="11" customFormat="1" x14ac:dyDescent="0.3">
      <c r="B20" s="12"/>
      <c r="C20" s="12"/>
      <c r="D20" s="13">
        <f t="shared" si="0"/>
        <v>0</v>
      </c>
      <c r="E20" s="102"/>
      <c r="F20" s="103"/>
    </row>
    <row r="21" spans="1:8" s="11" customFormat="1" x14ac:dyDescent="0.3">
      <c r="B21" s="12"/>
      <c r="C21" s="12"/>
      <c r="D21" s="13">
        <f t="shared" si="0"/>
        <v>0</v>
      </c>
      <c r="E21" s="102"/>
      <c r="F21" s="103"/>
    </row>
    <row r="22" spans="1:8" s="11" customFormat="1" x14ac:dyDescent="0.3">
      <c r="B22" s="12"/>
      <c r="C22" s="12"/>
      <c r="D22" s="13">
        <f t="shared" si="0"/>
        <v>0</v>
      </c>
      <c r="E22" s="102"/>
      <c r="F22" s="103"/>
    </row>
    <row r="23" spans="1:8" s="11" customFormat="1" x14ac:dyDescent="0.3">
      <c r="B23" s="12"/>
      <c r="C23" s="12"/>
      <c r="D23" s="13">
        <f t="shared" si="0"/>
        <v>0</v>
      </c>
      <c r="E23" s="102"/>
      <c r="F23" s="103"/>
    </row>
    <row r="24" spans="1:8" s="11" customFormat="1" x14ac:dyDescent="0.3">
      <c r="B24" s="12"/>
      <c r="C24" s="12"/>
      <c r="D24" s="13">
        <f t="shared" si="0"/>
        <v>0</v>
      </c>
      <c r="E24" s="102"/>
      <c r="F24" s="103"/>
    </row>
    <row r="25" spans="1:8" s="11" customFormat="1" x14ac:dyDescent="0.3">
      <c r="B25" s="12"/>
      <c r="C25" s="12"/>
      <c r="D25" s="13">
        <f t="shared" si="0"/>
        <v>0</v>
      </c>
      <c r="E25" s="102"/>
      <c r="F25" s="103"/>
    </row>
    <row r="26" spans="1:8" x14ac:dyDescent="0.3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104"/>
      <c r="F26" s="103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6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2" orientation="portrait" horizontalDpi="4294967293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F4" sqref="F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8</v>
      </c>
    </row>
    <row r="3" spans="1:7" x14ac:dyDescent="0.3">
      <c r="B3" s="8"/>
    </row>
    <row r="4" spans="1:7" x14ac:dyDescent="0.3">
      <c r="B4" t="s">
        <v>2</v>
      </c>
      <c r="C4" s="77">
        <v>1477</v>
      </c>
      <c r="D4" t="s">
        <v>54</v>
      </c>
      <c r="E4" s="77">
        <v>1518</v>
      </c>
    </row>
    <row r="6" spans="1:7" x14ac:dyDescent="0.3">
      <c r="D6" t="s">
        <v>5</v>
      </c>
      <c r="E6" s="1">
        <f>E4-C4</f>
        <v>41</v>
      </c>
    </row>
    <row r="7" spans="1:7" x14ac:dyDescent="0.3">
      <c r="D7" t="s">
        <v>39</v>
      </c>
      <c r="E7" s="6">
        <f>IF(AND(C4=0,E4=0),0,IF(C4=0,1,IF(E4=0,-1,(E4-C4)/C4)))</f>
        <v>2.7758970886932972E-2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76" t="s">
        <v>40</v>
      </c>
    </row>
    <row r="11" spans="1:7" x14ac:dyDescent="0.3">
      <c r="B11" s="76" t="s">
        <v>56</v>
      </c>
    </row>
    <row r="12" spans="1:7" x14ac:dyDescent="0.3">
      <c r="B12" s="76"/>
    </row>
    <row r="13" spans="1:7" x14ac:dyDescent="0.3">
      <c r="B13" s="8"/>
    </row>
    <row r="14" spans="1:7" s="3" customFormat="1" ht="27.6" x14ac:dyDescent="0.3">
      <c r="B14" s="4" t="s">
        <v>4</v>
      </c>
      <c r="C14" s="4" t="s">
        <v>55</v>
      </c>
      <c r="D14" s="5" t="s">
        <v>5</v>
      </c>
      <c r="E14" s="105" t="s">
        <v>1</v>
      </c>
      <c r="F14" s="106"/>
    </row>
    <row r="15" spans="1:7" s="17" customFormat="1" x14ac:dyDescent="0.3">
      <c r="A15" s="16"/>
      <c r="B15" s="13"/>
      <c r="C15" s="13"/>
      <c r="D15" s="74">
        <f>C15-B15</f>
        <v>0</v>
      </c>
      <c r="E15" s="107"/>
      <c r="F15" s="108"/>
      <c r="G15" s="16"/>
    </row>
    <row r="16" spans="1:7" s="11" customFormat="1" x14ac:dyDescent="0.3">
      <c r="B16" s="12"/>
      <c r="C16" s="12"/>
      <c r="D16" s="74">
        <f t="shared" ref="D16:D29" si="0">C16-B16</f>
        <v>0</v>
      </c>
      <c r="E16" s="102"/>
      <c r="F16" s="103"/>
    </row>
    <row r="17" spans="1:8" s="11" customFormat="1" x14ac:dyDescent="0.3">
      <c r="B17" s="12"/>
      <c r="C17" s="12"/>
      <c r="D17" s="74">
        <f t="shared" si="0"/>
        <v>0</v>
      </c>
      <c r="E17" s="102"/>
      <c r="F17" s="103"/>
    </row>
    <row r="18" spans="1:8" s="11" customFormat="1" x14ac:dyDescent="0.3">
      <c r="B18" s="12"/>
      <c r="C18" s="12"/>
      <c r="D18" s="74">
        <f t="shared" si="0"/>
        <v>0</v>
      </c>
      <c r="E18" s="102"/>
      <c r="F18" s="103"/>
    </row>
    <row r="19" spans="1:8" s="11" customFormat="1" x14ac:dyDescent="0.3">
      <c r="B19" s="12"/>
      <c r="C19" s="12"/>
      <c r="D19" s="74">
        <f t="shared" si="0"/>
        <v>0</v>
      </c>
      <c r="E19" s="102"/>
      <c r="F19" s="103"/>
    </row>
    <row r="20" spans="1:8" s="11" customFormat="1" x14ac:dyDescent="0.3">
      <c r="B20" s="12"/>
      <c r="C20" s="12"/>
      <c r="D20" s="74">
        <f t="shared" si="0"/>
        <v>0</v>
      </c>
      <c r="E20" s="102"/>
      <c r="F20" s="103"/>
    </row>
    <row r="21" spans="1:8" s="11" customFormat="1" x14ac:dyDescent="0.3">
      <c r="B21" s="12"/>
      <c r="C21" s="12"/>
      <c r="D21" s="74">
        <f t="shared" si="0"/>
        <v>0</v>
      </c>
      <c r="E21" s="102"/>
      <c r="F21" s="103"/>
    </row>
    <row r="22" spans="1:8" s="11" customFormat="1" x14ac:dyDescent="0.3">
      <c r="B22" s="12"/>
      <c r="C22" s="12"/>
      <c r="D22" s="74">
        <f t="shared" si="0"/>
        <v>0</v>
      </c>
      <c r="E22" s="102"/>
      <c r="F22" s="103"/>
    </row>
    <row r="23" spans="1:8" s="11" customFormat="1" x14ac:dyDescent="0.3">
      <c r="B23" s="12"/>
      <c r="C23" s="12"/>
      <c r="D23" s="74">
        <f t="shared" si="0"/>
        <v>0</v>
      </c>
      <c r="E23" s="102"/>
      <c r="F23" s="103"/>
    </row>
    <row r="24" spans="1:8" s="11" customFormat="1" x14ac:dyDescent="0.3">
      <c r="B24" s="12"/>
      <c r="C24" s="12"/>
      <c r="D24" s="74">
        <f t="shared" si="0"/>
        <v>0</v>
      </c>
      <c r="E24" s="102"/>
      <c r="F24" s="103"/>
    </row>
    <row r="25" spans="1:8" s="11" customFormat="1" x14ac:dyDescent="0.3">
      <c r="B25" s="12"/>
      <c r="C25" s="12"/>
      <c r="D25" s="74">
        <f t="shared" si="0"/>
        <v>0</v>
      </c>
      <c r="E25" s="102"/>
      <c r="F25" s="103"/>
    </row>
    <row r="26" spans="1:8" s="11" customFormat="1" x14ac:dyDescent="0.3">
      <c r="B26" s="12"/>
      <c r="C26" s="12"/>
      <c r="D26" s="74">
        <f t="shared" si="0"/>
        <v>0</v>
      </c>
      <c r="E26" s="102"/>
      <c r="F26" s="103"/>
    </row>
    <row r="27" spans="1:8" s="11" customFormat="1" x14ac:dyDescent="0.3">
      <c r="B27" s="12"/>
      <c r="C27" s="12"/>
      <c r="D27" s="74">
        <f t="shared" si="0"/>
        <v>0</v>
      </c>
      <c r="E27" s="102"/>
      <c r="F27" s="103"/>
    </row>
    <row r="28" spans="1:8" s="11" customFormat="1" x14ac:dyDescent="0.3">
      <c r="B28" s="12"/>
      <c r="C28" s="12"/>
      <c r="D28" s="74">
        <f t="shared" si="0"/>
        <v>0</v>
      </c>
      <c r="E28" s="102"/>
      <c r="F28" s="103"/>
    </row>
    <row r="29" spans="1:8" s="11" customFormat="1" x14ac:dyDescent="0.3">
      <c r="B29" s="12"/>
      <c r="C29" s="12"/>
      <c r="D29" s="74">
        <f t="shared" si="0"/>
        <v>0</v>
      </c>
      <c r="E29" s="102"/>
      <c r="F29" s="103"/>
    </row>
    <row r="30" spans="1:8" x14ac:dyDescent="0.3">
      <c r="A30" s="9" t="s">
        <v>0</v>
      </c>
      <c r="B30" s="10">
        <f>SUM(B15:B29)</f>
        <v>0</v>
      </c>
      <c r="C30" s="10">
        <f>SUM(C15:C29)</f>
        <v>0</v>
      </c>
      <c r="D30" s="75">
        <f>SUM(D15:D29)</f>
        <v>0</v>
      </c>
      <c r="E30" s="104"/>
      <c r="F30" s="103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6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2" orientation="portrait" horizontalDpi="4294967293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E6" sqref="E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9</v>
      </c>
    </row>
    <row r="3" spans="1:7" x14ac:dyDescent="0.3">
      <c r="B3" s="8"/>
    </row>
    <row r="4" spans="1:7" x14ac:dyDescent="0.3">
      <c r="B4" t="s">
        <v>2</v>
      </c>
      <c r="C4" s="77">
        <v>2600</v>
      </c>
      <c r="D4" t="s">
        <v>54</v>
      </c>
      <c r="E4" s="77">
        <v>2808</v>
      </c>
    </row>
    <row r="6" spans="1:7" x14ac:dyDescent="0.3">
      <c r="D6" t="s">
        <v>5</v>
      </c>
      <c r="E6" s="1">
        <f>E4-C4</f>
        <v>208</v>
      </c>
    </row>
    <row r="7" spans="1:7" x14ac:dyDescent="0.3">
      <c r="D7" t="s">
        <v>39</v>
      </c>
      <c r="E7" s="6">
        <f>IF(AND(C4=0,E4=0),0,IF(C4=0,1,IF(E4=0,-1,(E4-C4)/C4)))</f>
        <v>0.08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76" t="s">
        <v>64</v>
      </c>
    </row>
    <row r="11" spans="1:7" x14ac:dyDescent="0.3">
      <c r="B11" s="8"/>
    </row>
    <row r="12" spans="1:7" s="3" customFormat="1" ht="27.6" x14ac:dyDescent="0.3">
      <c r="B12" s="4" t="s">
        <v>4</v>
      </c>
      <c r="C12" s="4" t="s">
        <v>55</v>
      </c>
      <c r="D12" s="5" t="s">
        <v>5</v>
      </c>
      <c r="E12" s="105" t="s">
        <v>1</v>
      </c>
      <c r="F12" s="106"/>
    </row>
    <row r="13" spans="1:7" s="17" customFormat="1" x14ac:dyDescent="0.3">
      <c r="A13" s="16"/>
      <c r="B13" s="13"/>
      <c r="C13" s="13"/>
      <c r="D13" s="13">
        <f>C13-B13</f>
        <v>0</v>
      </c>
      <c r="E13" s="107"/>
      <c r="F13" s="108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102"/>
      <c r="F14" s="103"/>
    </row>
    <row r="15" spans="1:7" s="11" customFormat="1" x14ac:dyDescent="0.3">
      <c r="B15" s="12"/>
      <c r="C15" s="12"/>
      <c r="D15" s="13">
        <f t="shared" si="0"/>
        <v>0</v>
      </c>
      <c r="E15" s="102"/>
      <c r="F15" s="103"/>
    </row>
    <row r="16" spans="1:7" s="11" customFormat="1" x14ac:dyDescent="0.3">
      <c r="B16" s="12"/>
      <c r="C16" s="12"/>
      <c r="D16" s="13">
        <f t="shared" si="0"/>
        <v>0</v>
      </c>
      <c r="E16" s="102"/>
      <c r="F16" s="103"/>
    </row>
    <row r="17" spans="1:8" s="11" customFormat="1" x14ac:dyDescent="0.3">
      <c r="B17" s="12"/>
      <c r="C17" s="12"/>
      <c r="D17" s="13">
        <f t="shared" si="0"/>
        <v>0</v>
      </c>
      <c r="E17" s="102"/>
      <c r="F17" s="103"/>
    </row>
    <row r="18" spans="1:8" s="11" customFormat="1" x14ac:dyDescent="0.3">
      <c r="B18" s="12"/>
      <c r="C18" s="12"/>
      <c r="D18" s="13">
        <f t="shared" si="0"/>
        <v>0</v>
      </c>
      <c r="E18" s="102"/>
      <c r="F18" s="103"/>
    </row>
    <row r="19" spans="1:8" s="11" customFormat="1" x14ac:dyDescent="0.3">
      <c r="B19" s="12"/>
      <c r="C19" s="12"/>
      <c r="D19" s="13">
        <f t="shared" si="0"/>
        <v>0</v>
      </c>
      <c r="E19" s="102"/>
      <c r="F19" s="103"/>
    </row>
    <row r="20" spans="1:8" s="11" customFormat="1" x14ac:dyDescent="0.3">
      <c r="B20" s="12"/>
      <c r="C20" s="12"/>
      <c r="D20" s="13">
        <f t="shared" si="0"/>
        <v>0</v>
      </c>
      <c r="E20" s="102"/>
      <c r="F20" s="103"/>
    </row>
    <row r="21" spans="1:8" s="11" customFormat="1" x14ac:dyDescent="0.3">
      <c r="B21" s="12"/>
      <c r="C21" s="12"/>
      <c r="D21" s="13">
        <f t="shared" si="0"/>
        <v>0</v>
      </c>
      <c r="E21" s="102"/>
      <c r="F21" s="103"/>
    </row>
    <row r="22" spans="1:8" s="11" customFormat="1" x14ac:dyDescent="0.3">
      <c r="B22" s="12"/>
      <c r="C22" s="12"/>
      <c r="D22" s="13">
        <f t="shared" si="0"/>
        <v>0</v>
      </c>
      <c r="E22" s="102"/>
      <c r="F22" s="103"/>
    </row>
    <row r="23" spans="1:8" s="11" customFormat="1" x14ac:dyDescent="0.3">
      <c r="B23" s="12"/>
      <c r="C23" s="12"/>
      <c r="D23" s="13">
        <f t="shared" si="0"/>
        <v>0</v>
      </c>
      <c r="E23" s="102"/>
      <c r="F23" s="103"/>
    </row>
    <row r="24" spans="1:8" s="11" customFormat="1" x14ac:dyDescent="0.3">
      <c r="B24" s="12"/>
      <c r="C24" s="12"/>
      <c r="D24" s="13">
        <f t="shared" si="0"/>
        <v>0</v>
      </c>
      <c r="E24" s="102"/>
      <c r="F24" s="103"/>
    </row>
    <row r="25" spans="1:8" s="11" customFormat="1" x14ac:dyDescent="0.3">
      <c r="B25" s="12"/>
      <c r="C25" s="12"/>
      <c r="D25" s="13">
        <f t="shared" si="0"/>
        <v>0</v>
      </c>
      <c r="E25" s="102"/>
      <c r="F25" s="103"/>
    </row>
    <row r="26" spans="1:8" s="11" customFormat="1" x14ac:dyDescent="0.3">
      <c r="B26" s="12"/>
      <c r="C26" s="12"/>
      <c r="D26" s="13">
        <f t="shared" si="0"/>
        <v>0</v>
      </c>
      <c r="E26" s="102"/>
      <c r="F26" s="103"/>
    </row>
    <row r="27" spans="1:8" s="11" customFormat="1" x14ac:dyDescent="0.3">
      <c r="B27" s="12"/>
      <c r="C27" s="12"/>
      <c r="D27" s="13">
        <f t="shared" si="0"/>
        <v>0</v>
      </c>
      <c r="E27" s="102"/>
      <c r="F27" s="103"/>
    </row>
    <row r="28" spans="1:8" x14ac:dyDescent="0.3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104"/>
      <c r="F28" s="103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6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2" orientation="portrait" horizontalDpi="4294967293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D4" sqref="D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10</v>
      </c>
    </row>
    <row r="3" spans="1:7" x14ac:dyDescent="0.3">
      <c r="B3" s="8"/>
    </row>
    <row r="4" spans="1:7" x14ac:dyDescent="0.3">
      <c r="B4" t="s">
        <v>2</v>
      </c>
      <c r="C4" s="36">
        <f>'Accounting Statement'!C11</f>
        <v>0</v>
      </c>
      <c r="D4" t="s">
        <v>54</v>
      </c>
      <c r="E4" s="36">
        <f>'Accounting Statement'!D11</f>
        <v>0</v>
      </c>
    </row>
    <row r="6" spans="1:7" x14ac:dyDescent="0.3">
      <c r="D6" t="s">
        <v>5</v>
      </c>
      <c r="E6" s="1">
        <f>E4-C4</f>
        <v>0</v>
      </c>
    </row>
    <row r="7" spans="1:7" x14ac:dyDescent="0.3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7</v>
      </c>
    </row>
    <row r="10" spans="1:7" x14ac:dyDescent="0.3">
      <c r="B10" s="8"/>
    </row>
    <row r="11" spans="1:7" s="3" customFormat="1" ht="27.6" x14ac:dyDescent="0.3">
      <c r="B11" s="4" t="s">
        <v>4</v>
      </c>
      <c r="C11" s="4" t="s">
        <v>55</v>
      </c>
      <c r="D11" s="5" t="s">
        <v>5</v>
      </c>
      <c r="E11" s="105" t="s">
        <v>1</v>
      </c>
      <c r="F11" s="106"/>
    </row>
    <row r="12" spans="1:7" s="17" customFormat="1" x14ac:dyDescent="0.3">
      <c r="A12" s="16"/>
      <c r="B12" s="13"/>
      <c r="C12" s="13"/>
      <c r="D12" s="13">
        <f>C12-B12</f>
        <v>0</v>
      </c>
      <c r="E12" s="107"/>
      <c r="F12" s="108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102"/>
      <c r="F13" s="103"/>
    </row>
    <row r="14" spans="1:7" s="11" customFormat="1" x14ac:dyDescent="0.3">
      <c r="B14" s="12"/>
      <c r="C14" s="12"/>
      <c r="D14" s="13">
        <f t="shared" si="0"/>
        <v>0</v>
      </c>
      <c r="E14" s="102"/>
      <c r="F14" s="103"/>
    </row>
    <row r="15" spans="1:7" s="11" customFormat="1" x14ac:dyDescent="0.3">
      <c r="B15" s="12"/>
      <c r="C15" s="12"/>
      <c r="D15" s="13">
        <f t="shared" si="0"/>
        <v>0</v>
      </c>
      <c r="E15" s="102"/>
      <c r="F15" s="103"/>
    </row>
    <row r="16" spans="1:7" s="11" customFormat="1" x14ac:dyDescent="0.3">
      <c r="B16" s="12"/>
      <c r="C16" s="12"/>
      <c r="D16" s="13">
        <f t="shared" si="0"/>
        <v>0</v>
      </c>
      <c r="E16" s="102"/>
      <c r="F16" s="103"/>
    </row>
    <row r="17" spans="1:8" s="11" customFormat="1" x14ac:dyDescent="0.3">
      <c r="B17" s="12"/>
      <c r="C17" s="12"/>
      <c r="D17" s="13">
        <f t="shared" si="0"/>
        <v>0</v>
      </c>
      <c r="E17" s="102"/>
      <c r="F17" s="103"/>
    </row>
    <row r="18" spans="1:8" s="11" customFormat="1" x14ac:dyDescent="0.3">
      <c r="B18" s="12"/>
      <c r="C18" s="12"/>
      <c r="D18" s="13">
        <f t="shared" si="0"/>
        <v>0</v>
      </c>
      <c r="E18" s="102"/>
      <c r="F18" s="103"/>
    </row>
    <row r="19" spans="1:8" s="11" customFormat="1" x14ac:dyDescent="0.3">
      <c r="B19" s="12"/>
      <c r="C19" s="12"/>
      <c r="D19" s="13">
        <f t="shared" si="0"/>
        <v>0</v>
      </c>
      <c r="E19" s="102"/>
      <c r="F19" s="103"/>
    </row>
    <row r="20" spans="1:8" s="11" customFormat="1" x14ac:dyDescent="0.3">
      <c r="B20" s="12"/>
      <c r="C20" s="12"/>
      <c r="D20" s="13">
        <f t="shared" si="0"/>
        <v>0</v>
      </c>
      <c r="E20" s="102"/>
      <c r="F20" s="103"/>
    </row>
    <row r="21" spans="1:8" s="11" customFormat="1" x14ac:dyDescent="0.3">
      <c r="B21" s="12"/>
      <c r="C21" s="12"/>
      <c r="D21" s="13">
        <f t="shared" si="0"/>
        <v>0</v>
      </c>
      <c r="E21" s="102"/>
      <c r="F21" s="103"/>
    </row>
    <row r="22" spans="1:8" s="11" customFormat="1" x14ac:dyDescent="0.3">
      <c r="B22" s="12"/>
      <c r="C22" s="12"/>
      <c r="D22" s="13">
        <f t="shared" si="0"/>
        <v>0</v>
      </c>
      <c r="E22" s="102"/>
      <c r="F22" s="103"/>
    </row>
    <row r="23" spans="1:8" s="11" customFormat="1" x14ac:dyDescent="0.3">
      <c r="B23" s="12"/>
      <c r="C23" s="12"/>
      <c r="D23" s="13">
        <f t="shared" si="0"/>
        <v>0</v>
      </c>
      <c r="E23" s="102"/>
      <c r="F23" s="103"/>
    </row>
    <row r="24" spans="1:8" s="11" customFormat="1" x14ac:dyDescent="0.3">
      <c r="B24" s="12"/>
      <c r="C24" s="12"/>
      <c r="D24" s="13">
        <f t="shared" si="0"/>
        <v>0</v>
      </c>
      <c r="E24" s="102"/>
      <c r="F24" s="103"/>
    </row>
    <row r="25" spans="1:8" s="11" customFormat="1" x14ac:dyDescent="0.3">
      <c r="B25" s="12"/>
      <c r="C25" s="12"/>
      <c r="D25" s="13">
        <f t="shared" si="0"/>
        <v>0</v>
      </c>
      <c r="E25" s="102"/>
      <c r="F25" s="103"/>
    </row>
    <row r="26" spans="1:8" s="11" customFormat="1" x14ac:dyDescent="0.3">
      <c r="B26" s="12"/>
      <c r="C26" s="12"/>
      <c r="D26" s="13">
        <f t="shared" si="0"/>
        <v>0</v>
      </c>
      <c r="E26" s="102"/>
      <c r="F26" s="103"/>
    </row>
    <row r="27" spans="1:8" x14ac:dyDescent="0.3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104"/>
      <c r="F27" s="103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6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2" orientation="portrait" horizontalDpi="4294967293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tabSelected="1" workbookViewId="0">
      <selection activeCell="O8" sqref="A1:XFD1048576"/>
    </sheetView>
  </sheetViews>
  <sheetFormatPr defaultRowHeight="18" x14ac:dyDescent="0.35"/>
  <cols>
    <col min="1" max="1" width="6.88671875" style="79" bestFit="1" customWidth="1"/>
    <col min="2" max="2" width="11.33203125" style="79" customWidth="1"/>
    <col min="3" max="3" width="10.6640625" style="79" customWidth="1"/>
    <col min="4" max="4" width="10.44140625" style="79" bestFit="1" customWidth="1"/>
    <col min="5" max="5" width="9.88671875" style="79" customWidth="1"/>
    <col min="6" max="6" width="70.6640625" style="79" bestFit="1" customWidth="1"/>
    <col min="7" max="7" width="20.33203125" style="79" customWidth="1"/>
    <col min="8" max="16384" width="8.88671875" style="79"/>
  </cols>
  <sheetData>
    <row r="1" spans="2:8" x14ac:dyDescent="0.35">
      <c r="B1" s="80" t="s">
        <v>11</v>
      </c>
    </row>
    <row r="3" spans="2:8" x14ac:dyDescent="0.35">
      <c r="B3" s="81"/>
    </row>
    <row r="4" spans="2:8" x14ac:dyDescent="0.35">
      <c r="B4" s="79" t="s">
        <v>2</v>
      </c>
      <c r="C4" s="82">
        <v>6864</v>
      </c>
      <c r="D4" s="79" t="s">
        <v>54</v>
      </c>
      <c r="E4" s="82">
        <v>9449</v>
      </c>
    </row>
    <row r="6" spans="2:8" x14ac:dyDescent="0.35">
      <c r="D6" s="79" t="s">
        <v>5</v>
      </c>
      <c r="E6" s="83">
        <f>E4-C4</f>
        <v>2585</v>
      </c>
    </row>
    <row r="7" spans="2:8" x14ac:dyDescent="0.35">
      <c r="D7" s="79" t="s">
        <v>39</v>
      </c>
      <c r="E7" s="84">
        <f>IF(AND(C4=0,E4=0),0,IF(C4=0,1,IF(E4=0,-1,(E4-C4)/C4)))</f>
        <v>0.3766025641025641</v>
      </c>
      <c r="F7" s="79" t="str">
        <f>IF(E7&lt;-0.15,"yes explain",IF(E7&gt;0.15,"Yes explain","No explanation required"))</f>
        <v>Yes explain</v>
      </c>
    </row>
    <row r="9" spans="2:8" x14ac:dyDescent="0.35">
      <c r="B9" s="81" t="s">
        <v>7</v>
      </c>
    </row>
    <row r="10" spans="2:8" x14ac:dyDescent="0.35">
      <c r="B10" s="85" t="s">
        <v>41</v>
      </c>
    </row>
    <row r="11" spans="2:8" x14ac:dyDescent="0.35">
      <c r="B11" s="86" t="s">
        <v>56</v>
      </c>
    </row>
    <row r="12" spans="2:8" x14ac:dyDescent="0.35">
      <c r="B12" s="81"/>
    </row>
    <row r="13" spans="2:8" s="81" customFormat="1" ht="36" x14ac:dyDescent="0.35">
      <c r="B13" s="87" t="s">
        <v>4</v>
      </c>
      <c r="C13" s="87" t="s">
        <v>55</v>
      </c>
      <c r="D13" s="88" t="s">
        <v>5</v>
      </c>
      <c r="E13" s="109" t="s">
        <v>1</v>
      </c>
      <c r="F13" s="110"/>
      <c r="G13" s="109" t="s">
        <v>57</v>
      </c>
      <c r="H13" s="110"/>
    </row>
    <row r="14" spans="2:8" s="89" customFormat="1" x14ac:dyDescent="0.35">
      <c r="B14" s="90">
        <v>271</v>
      </c>
      <c r="C14" s="90">
        <v>2598</v>
      </c>
      <c r="D14" s="91">
        <f>C14-B14</f>
        <v>2327</v>
      </c>
      <c r="E14" s="114" t="s">
        <v>65</v>
      </c>
      <c r="F14" s="115"/>
      <c r="G14" s="89" t="s">
        <v>80</v>
      </c>
    </row>
    <row r="15" spans="2:8" s="92" customFormat="1" x14ac:dyDescent="0.35">
      <c r="B15" s="93">
        <v>0</v>
      </c>
      <c r="C15" s="93">
        <v>106</v>
      </c>
      <c r="D15" s="91">
        <f t="shared" ref="D15:D28" si="0">C15-B15</f>
        <v>106</v>
      </c>
      <c r="E15" s="111" t="s">
        <v>66</v>
      </c>
      <c r="F15" s="112"/>
      <c r="G15" s="92" t="s">
        <v>80</v>
      </c>
    </row>
    <row r="16" spans="2:8" s="92" customFormat="1" x14ac:dyDescent="0.35">
      <c r="B16" s="94">
        <v>3943</v>
      </c>
      <c r="C16" s="94">
        <v>4100</v>
      </c>
      <c r="D16" s="91">
        <f t="shared" si="0"/>
        <v>157</v>
      </c>
      <c r="E16" s="111" t="s">
        <v>67</v>
      </c>
      <c r="F16" s="112"/>
      <c r="G16" s="92" t="s">
        <v>80</v>
      </c>
    </row>
    <row r="17" spans="1:8" s="92" customFormat="1" x14ac:dyDescent="0.35">
      <c r="B17" s="93">
        <v>669</v>
      </c>
      <c r="C17" s="93">
        <v>264</v>
      </c>
      <c r="D17" s="91">
        <f t="shared" si="0"/>
        <v>-405</v>
      </c>
      <c r="E17" s="111" t="s">
        <v>68</v>
      </c>
      <c r="F17" s="112"/>
      <c r="G17" s="92" t="s">
        <v>80</v>
      </c>
    </row>
    <row r="18" spans="1:8" s="92" customFormat="1" x14ac:dyDescent="0.35">
      <c r="B18" s="93">
        <v>39</v>
      </c>
      <c r="C18" s="93">
        <v>45</v>
      </c>
      <c r="D18" s="91">
        <f t="shared" si="0"/>
        <v>6</v>
      </c>
      <c r="E18" s="111" t="s">
        <v>73</v>
      </c>
      <c r="F18" s="112"/>
      <c r="G18" s="92" t="s">
        <v>80</v>
      </c>
    </row>
    <row r="19" spans="1:8" s="92" customFormat="1" x14ac:dyDescent="0.35">
      <c r="B19" s="93">
        <v>179</v>
      </c>
      <c r="C19" s="93">
        <v>187</v>
      </c>
      <c r="D19" s="91">
        <f t="shared" si="0"/>
        <v>8</v>
      </c>
      <c r="E19" s="111" t="s">
        <v>69</v>
      </c>
      <c r="F19" s="112"/>
      <c r="G19" s="92" t="s">
        <v>80</v>
      </c>
    </row>
    <row r="20" spans="1:8" s="92" customFormat="1" x14ac:dyDescent="0.35">
      <c r="B20" s="93"/>
      <c r="C20" s="93">
        <v>22</v>
      </c>
      <c r="D20" s="91">
        <f t="shared" si="0"/>
        <v>22</v>
      </c>
      <c r="E20" s="111" t="s">
        <v>70</v>
      </c>
      <c r="F20" s="112"/>
      <c r="G20" s="92" t="s">
        <v>80</v>
      </c>
    </row>
    <row r="21" spans="1:8" s="92" customFormat="1" x14ac:dyDescent="0.35">
      <c r="B21" s="93">
        <v>97</v>
      </c>
      <c r="C21" s="93">
        <v>0</v>
      </c>
      <c r="D21" s="91">
        <f t="shared" si="0"/>
        <v>-97</v>
      </c>
      <c r="E21" s="111" t="s">
        <v>71</v>
      </c>
      <c r="F21" s="112"/>
      <c r="G21" s="92" t="s">
        <v>80</v>
      </c>
    </row>
    <row r="22" spans="1:8" s="92" customFormat="1" x14ac:dyDescent="0.35">
      <c r="B22" s="93"/>
      <c r="C22" s="93">
        <v>540</v>
      </c>
      <c r="D22" s="91">
        <f t="shared" si="0"/>
        <v>540</v>
      </c>
      <c r="E22" s="111" t="s">
        <v>72</v>
      </c>
      <c r="F22" s="112"/>
    </row>
    <row r="23" spans="1:8" s="92" customFormat="1" x14ac:dyDescent="0.35">
      <c r="B23" s="93">
        <v>270</v>
      </c>
      <c r="C23" s="93">
        <v>200</v>
      </c>
      <c r="D23" s="91">
        <f t="shared" si="0"/>
        <v>-70</v>
      </c>
      <c r="E23" s="111" t="s">
        <v>76</v>
      </c>
      <c r="F23" s="112"/>
    </row>
    <row r="24" spans="1:8" s="92" customFormat="1" x14ac:dyDescent="0.35">
      <c r="B24" s="93"/>
      <c r="C24" s="93">
        <v>123</v>
      </c>
      <c r="D24" s="91">
        <v>123</v>
      </c>
      <c r="E24" s="111" t="s">
        <v>74</v>
      </c>
      <c r="F24" s="112"/>
    </row>
    <row r="25" spans="1:8" s="92" customFormat="1" x14ac:dyDescent="0.35">
      <c r="B25" s="93">
        <v>112</v>
      </c>
      <c r="C25" s="93">
        <v>101</v>
      </c>
      <c r="D25" s="91">
        <f t="shared" si="0"/>
        <v>-11</v>
      </c>
      <c r="E25" s="111" t="s">
        <v>75</v>
      </c>
      <c r="F25" s="112"/>
    </row>
    <row r="26" spans="1:8" s="92" customFormat="1" x14ac:dyDescent="0.35">
      <c r="B26" s="93">
        <v>105</v>
      </c>
      <c r="C26" s="93">
        <v>111</v>
      </c>
      <c r="D26" s="91">
        <f t="shared" si="0"/>
        <v>6</v>
      </c>
      <c r="E26" s="111" t="s">
        <v>77</v>
      </c>
      <c r="F26" s="112"/>
    </row>
    <row r="27" spans="1:8" s="92" customFormat="1" x14ac:dyDescent="0.35">
      <c r="B27" s="93">
        <v>223</v>
      </c>
      <c r="C27" s="93">
        <v>82</v>
      </c>
      <c r="D27" s="91">
        <f t="shared" si="0"/>
        <v>-141</v>
      </c>
      <c r="E27" s="111" t="s">
        <v>78</v>
      </c>
      <c r="F27" s="112"/>
    </row>
    <row r="28" spans="1:8" s="92" customFormat="1" x14ac:dyDescent="0.35">
      <c r="B28" s="93">
        <v>92</v>
      </c>
      <c r="C28" s="93">
        <v>106</v>
      </c>
      <c r="D28" s="91">
        <f t="shared" si="0"/>
        <v>14</v>
      </c>
      <c r="E28" s="111" t="s">
        <v>79</v>
      </c>
      <c r="F28" s="112"/>
    </row>
    <row r="29" spans="1:8" x14ac:dyDescent="0.35">
      <c r="A29" s="95" t="s">
        <v>0</v>
      </c>
      <c r="B29" s="96">
        <f>SUM(B14:B28)</f>
        <v>6000</v>
      </c>
      <c r="C29" s="96">
        <f>SUM(C14:C28)</f>
        <v>8585</v>
      </c>
      <c r="D29" s="97">
        <f>SUM(D14:D28)</f>
        <v>2585</v>
      </c>
      <c r="E29" s="113"/>
      <c r="F29" s="112"/>
      <c r="G29" s="86"/>
    </row>
    <row r="30" spans="1:8" x14ac:dyDescent="0.35">
      <c r="H30" s="98"/>
    </row>
    <row r="31" spans="1:8" x14ac:dyDescent="0.35">
      <c r="F31" s="86"/>
    </row>
    <row r="32" spans="1:8" x14ac:dyDescent="0.35">
      <c r="A32" s="98" t="s">
        <v>6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58" orientation="portrait" horizontalDpi="4294967293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G11" sqref="G11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x14ac:dyDescent="0.3">
      <c r="B1" s="64" t="s">
        <v>45</v>
      </c>
    </row>
    <row r="3" spans="2:7" x14ac:dyDescent="0.3">
      <c r="B3" s="60"/>
    </row>
    <row r="4" spans="2:7" x14ac:dyDescent="0.3">
      <c r="B4" s="59" t="s">
        <v>46</v>
      </c>
      <c r="C4" s="65">
        <f>'Accounting Statement'!D13</f>
        <v>9825</v>
      </c>
      <c r="D4" s="59" t="s">
        <v>47</v>
      </c>
      <c r="E4" s="65">
        <f>'Accounting Statement'!D8</f>
        <v>9450</v>
      </c>
    </row>
    <row r="6" spans="2:7" x14ac:dyDescent="0.3">
      <c r="D6" s="66"/>
    </row>
    <row r="7" spans="2:7" x14ac:dyDescent="0.3">
      <c r="E7" s="67"/>
    </row>
    <row r="8" spans="2:7" x14ac:dyDescent="0.3">
      <c r="E8" s="60" t="s">
        <v>48</v>
      </c>
      <c r="F8" s="60" t="s">
        <v>48</v>
      </c>
      <c r="G8" s="60" t="s">
        <v>48</v>
      </c>
    </row>
    <row r="9" spans="2:7" x14ac:dyDescent="0.3">
      <c r="B9" s="60" t="s">
        <v>49</v>
      </c>
    </row>
    <row r="10" spans="2:7" x14ac:dyDescent="0.3">
      <c r="C10" s="61" t="s">
        <v>89</v>
      </c>
      <c r="E10" s="78">
        <v>1000</v>
      </c>
    </row>
    <row r="11" spans="2:7" x14ac:dyDescent="0.3">
      <c r="C11" s="61"/>
      <c r="E11" s="61"/>
    </row>
    <row r="12" spans="2:7" x14ac:dyDescent="0.3">
      <c r="C12" s="61"/>
      <c r="E12" s="61"/>
    </row>
    <row r="13" spans="2:7" x14ac:dyDescent="0.3">
      <c r="C13" s="61"/>
      <c r="E13" s="61"/>
    </row>
    <row r="14" spans="2:7" x14ac:dyDescent="0.3">
      <c r="C14" s="61"/>
      <c r="E14" s="61"/>
    </row>
    <row r="15" spans="2:7" x14ac:dyDescent="0.3">
      <c r="C15" s="61"/>
      <c r="E15" s="61"/>
    </row>
    <row r="16" spans="2:7" x14ac:dyDescent="0.3">
      <c r="C16" s="61"/>
      <c r="E16" s="61"/>
    </row>
    <row r="17" spans="2:7" x14ac:dyDescent="0.3">
      <c r="F17" s="62">
        <v>1000</v>
      </c>
    </row>
    <row r="19" spans="2:7" x14ac:dyDescent="0.3">
      <c r="B19" s="60" t="s">
        <v>50</v>
      </c>
      <c r="E19" s="61"/>
    </row>
    <row r="20" spans="2:7" x14ac:dyDescent="0.3">
      <c r="F20" s="62">
        <v>8825</v>
      </c>
    </row>
    <row r="21" spans="2:7" ht="15" thickBot="1" x14ac:dyDescent="0.35">
      <c r="B21" s="60" t="s">
        <v>51</v>
      </c>
      <c r="G21" s="63">
        <v>9825</v>
      </c>
    </row>
    <row r="22" spans="2:7" ht="15" thickTop="1" x14ac:dyDescent="0.3"/>
  </sheetData>
  <pageMargins left="0.7" right="0.7" top="0.75" bottom="0.75" header="0.3" footer="0.3"/>
  <pageSetup paperSize="9" orientation="portrait" horizontalDpi="4294967293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C13" sqref="C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12</v>
      </c>
    </row>
    <row r="3" spans="1:8" x14ac:dyDescent="0.3">
      <c r="B3" s="8"/>
    </row>
    <row r="4" spans="1:8" x14ac:dyDescent="0.3">
      <c r="B4" t="s">
        <v>2</v>
      </c>
      <c r="C4" s="36">
        <v>523</v>
      </c>
      <c r="D4" t="s">
        <v>54</v>
      </c>
      <c r="E4" s="36">
        <v>579</v>
      </c>
    </row>
    <row r="6" spans="1:8" x14ac:dyDescent="0.3">
      <c r="D6" t="s">
        <v>5</v>
      </c>
      <c r="E6" s="1">
        <f>E4-C4</f>
        <v>56</v>
      </c>
    </row>
    <row r="7" spans="1:8" x14ac:dyDescent="0.3">
      <c r="D7" t="s">
        <v>39</v>
      </c>
      <c r="E7" s="6">
        <f>IF(AND(C4=0,E4=0),0,IF(C4=0,1,IF(E4=0,-1,(E4-C4)/C4)))</f>
        <v>0.10707456978967496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7</v>
      </c>
    </row>
    <row r="10" spans="1:8" ht="15" x14ac:dyDescent="0.35">
      <c r="B10" s="19" t="s">
        <v>13</v>
      </c>
    </row>
    <row r="11" spans="1:8" ht="15" x14ac:dyDescent="0.35">
      <c r="B11" s="18" t="s">
        <v>58</v>
      </c>
    </row>
    <row r="12" spans="1:8" s="3" customFormat="1" ht="26.25" customHeight="1" x14ac:dyDescent="0.3">
      <c r="B12" s="4" t="s">
        <v>4</v>
      </c>
      <c r="C12" s="4" t="s">
        <v>55</v>
      </c>
      <c r="D12" s="5" t="s">
        <v>5</v>
      </c>
      <c r="E12" s="105" t="s">
        <v>1</v>
      </c>
      <c r="F12" s="106"/>
      <c r="G12" s="72" t="s">
        <v>62</v>
      </c>
      <c r="H12" s="73" t="s">
        <v>63</v>
      </c>
    </row>
    <row r="13" spans="1:8" s="17" customFormat="1" x14ac:dyDescent="0.3">
      <c r="A13" s="16"/>
      <c r="B13" s="13">
        <v>314</v>
      </c>
      <c r="C13" s="13">
        <v>0</v>
      </c>
      <c r="D13" s="13">
        <f>C13-B13</f>
        <v>-314</v>
      </c>
      <c r="E13" s="107" t="s">
        <v>83</v>
      </c>
      <c r="F13" s="108"/>
      <c r="G13" s="16" t="s">
        <v>80</v>
      </c>
      <c r="H13" s="17" t="s">
        <v>86</v>
      </c>
    </row>
    <row r="14" spans="1:8" s="11" customFormat="1" x14ac:dyDescent="0.3">
      <c r="B14" s="12">
        <v>80</v>
      </c>
      <c r="C14" s="12">
        <v>0</v>
      </c>
      <c r="D14" s="13">
        <f t="shared" ref="D14:D27" si="0">C14-B14</f>
        <v>-80</v>
      </c>
      <c r="E14" s="102" t="s">
        <v>82</v>
      </c>
      <c r="F14" s="103"/>
      <c r="G14" s="11" t="s">
        <v>80</v>
      </c>
      <c r="H14" s="11" t="s">
        <v>86</v>
      </c>
    </row>
    <row r="15" spans="1:8" s="11" customFormat="1" x14ac:dyDescent="0.3">
      <c r="B15" s="12">
        <v>0</v>
      </c>
      <c r="C15" s="12">
        <v>540</v>
      </c>
      <c r="D15" s="13">
        <f t="shared" si="0"/>
        <v>540</v>
      </c>
      <c r="E15" s="102" t="s">
        <v>81</v>
      </c>
      <c r="F15" s="103"/>
      <c r="G15" s="11" t="s">
        <v>87</v>
      </c>
      <c r="H15" s="11" t="s">
        <v>88</v>
      </c>
    </row>
    <row r="16" spans="1:8" s="11" customFormat="1" x14ac:dyDescent="0.3">
      <c r="B16" s="12"/>
      <c r="C16" s="12"/>
      <c r="D16" s="13">
        <f t="shared" si="0"/>
        <v>0</v>
      </c>
      <c r="E16" s="102"/>
      <c r="F16" s="103"/>
    </row>
    <row r="17" spans="1:12" s="11" customFormat="1" x14ac:dyDescent="0.3">
      <c r="B17" s="12">
        <v>40</v>
      </c>
      <c r="C17" s="12">
        <v>40</v>
      </c>
      <c r="D17" s="13">
        <f t="shared" si="0"/>
        <v>0</v>
      </c>
      <c r="E17" s="102" t="s">
        <v>84</v>
      </c>
      <c r="F17" s="103"/>
    </row>
    <row r="18" spans="1:12" s="11" customFormat="1" x14ac:dyDescent="0.3">
      <c r="B18" s="12">
        <v>89</v>
      </c>
      <c r="C18" s="12">
        <v>89</v>
      </c>
      <c r="D18" s="13">
        <f t="shared" si="0"/>
        <v>0</v>
      </c>
      <c r="E18" s="102" t="s">
        <v>85</v>
      </c>
      <c r="F18" s="103"/>
      <c r="L18" s="20"/>
    </row>
    <row r="19" spans="1:12" s="11" customFormat="1" x14ac:dyDescent="0.3">
      <c r="B19" s="12"/>
      <c r="C19" s="12"/>
      <c r="D19" s="13">
        <f t="shared" si="0"/>
        <v>0</v>
      </c>
      <c r="E19" s="102"/>
      <c r="F19" s="103"/>
    </row>
    <row r="20" spans="1:12" s="11" customFormat="1" x14ac:dyDescent="0.3">
      <c r="B20" s="12"/>
      <c r="C20" s="12"/>
      <c r="D20" s="13">
        <f t="shared" si="0"/>
        <v>0</v>
      </c>
      <c r="E20" s="102"/>
      <c r="F20" s="103"/>
    </row>
    <row r="21" spans="1:12" s="11" customFormat="1" x14ac:dyDescent="0.3">
      <c r="B21" s="12"/>
      <c r="C21" s="12"/>
      <c r="D21" s="13">
        <f t="shared" si="0"/>
        <v>0</v>
      </c>
      <c r="E21" s="102"/>
      <c r="F21" s="103"/>
    </row>
    <row r="22" spans="1:12" s="11" customFormat="1" x14ac:dyDescent="0.3">
      <c r="B22" s="12"/>
      <c r="C22" s="12"/>
      <c r="D22" s="13">
        <f t="shared" si="0"/>
        <v>0</v>
      </c>
      <c r="E22" s="102"/>
      <c r="F22" s="103"/>
    </row>
    <row r="23" spans="1:12" s="11" customFormat="1" x14ac:dyDescent="0.3">
      <c r="B23" s="12"/>
      <c r="C23" s="12"/>
      <c r="D23" s="13">
        <f t="shared" si="0"/>
        <v>0</v>
      </c>
      <c r="E23" s="102"/>
      <c r="F23" s="103"/>
    </row>
    <row r="24" spans="1:12" s="11" customFormat="1" x14ac:dyDescent="0.3">
      <c r="B24" s="12"/>
      <c r="C24" s="12"/>
      <c r="D24" s="13">
        <f t="shared" si="0"/>
        <v>0</v>
      </c>
      <c r="E24" s="102"/>
      <c r="F24" s="103"/>
    </row>
    <row r="25" spans="1:12" s="11" customFormat="1" x14ac:dyDescent="0.3">
      <c r="B25" s="12"/>
      <c r="C25" s="12"/>
      <c r="D25" s="13">
        <f t="shared" si="0"/>
        <v>0</v>
      </c>
      <c r="E25" s="102"/>
      <c r="F25" s="103"/>
    </row>
    <row r="26" spans="1:12" s="11" customFormat="1" x14ac:dyDescent="0.3">
      <c r="B26" s="12"/>
      <c r="C26" s="12"/>
      <c r="D26" s="13">
        <f t="shared" si="0"/>
        <v>0</v>
      </c>
      <c r="E26" s="102"/>
      <c r="F26" s="103"/>
    </row>
    <row r="27" spans="1:12" s="11" customFormat="1" x14ac:dyDescent="0.3">
      <c r="B27" s="12"/>
      <c r="C27" s="12"/>
      <c r="D27" s="13">
        <f t="shared" si="0"/>
        <v>0</v>
      </c>
      <c r="E27" s="102"/>
      <c r="F27" s="103"/>
    </row>
    <row r="28" spans="1:12" x14ac:dyDescent="0.3">
      <c r="A28" s="9" t="s">
        <v>0</v>
      </c>
      <c r="B28" s="10">
        <f>SUM(B13:B27)</f>
        <v>523</v>
      </c>
      <c r="C28" s="10">
        <v>579</v>
      </c>
      <c r="D28" s="10">
        <v>56</v>
      </c>
      <c r="E28" s="104"/>
      <c r="F28" s="103"/>
      <c r="G28" s="7"/>
    </row>
    <row r="29" spans="1:12" x14ac:dyDescent="0.3">
      <c r="H29" s="2"/>
    </row>
    <row r="30" spans="1:12" x14ac:dyDescent="0.3">
      <c r="A30" s="14" t="s">
        <v>6</v>
      </c>
      <c r="F30" s="7"/>
    </row>
    <row r="32" spans="1:12" ht="15" x14ac:dyDescent="0.35">
      <c r="B32" s="18" t="s">
        <v>59</v>
      </c>
    </row>
    <row r="33" spans="1:8" x14ac:dyDescent="0.3">
      <c r="B33">
        <v>523</v>
      </c>
    </row>
    <row r="34" spans="1:8" x14ac:dyDescent="0.3">
      <c r="B34" t="s">
        <v>2</v>
      </c>
      <c r="C34" s="36">
        <f>'Accounting Statement'!C45</f>
        <v>0</v>
      </c>
      <c r="D34" t="s">
        <v>54</v>
      </c>
      <c r="E34" s="36">
        <f>'Accounting Statement'!D45</f>
        <v>0</v>
      </c>
    </row>
    <row r="36" spans="1:8" ht="41.4" x14ac:dyDescent="0.3">
      <c r="A36" s="3"/>
      <c r="B36" s="4" t="s">
        <v>4</v>
      </c>
      <c r="C36" s="4" t="s">
        <v>55</v>
      </c>
      <c r="D36" s="5" t="s">
        <v>5</v>
      </c>
      <c r="E36" s="105" t="s">
        <v>1</v>
      </c>
      <c r="F36" s="106"/>
      <c r="G36" s="72" t="s">
        <v>62</v>
      </c>
      <c r="H36" s="73" t="s">
        <v>63</v>
      </c>
    </row>
    <row r="37" spans="1:8" x14ac:dyDescent="0.3">
      <c r="A37" s="16"/>
      <c r="B37" s="13"/>
      <c r="C37" s="13"/>
      <c r="D37" s="13">
        <f>C37-B37</f>
        <v>0</v>
      </c>
      <c r="E37" s="107"/>
      <c r="F37" s="108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102"/>
      <c r="F38" s="103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102"/>
      <c r="F39" s="103"/>
      <c r="G39" s="11"/>
      <c r="H39" s="11"/>
    </row>
    <row r="40" spans="1:8" x14ac:dyDescent="0.3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104"/>
      <c r="F40" s="103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50" orientation="portrait" horizontalDpi="4294967293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3465-E00D-4EBC-8661-CCA6F8CA443F}">
  <dimension ref="A1"/>
  <sheetViews>
    <sheetView workbookViewId="0">
      <selection activeCell="E15" sqref="E15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Sheet2</vt:lpstr>
      <vt:lpstr>Sheet1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Stourton Caundle Parish Council</cp:lastModifiedBy>
  <cp:lastPrinted>2024-04-28T20:01:14Z</cp:lastPrinted>
  <dcterms:created xsi:type="dcterms:W3CDTF">2023-03-10T09:35:56Z</dcterms:created>
  <dcterms:modified xsi:type="dcterms:W3CDTF">2024-06-04T09:55:34Z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