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6f5a82dbcea8724/Documents/Full council/Full Council 2023/16th March 2023/Finance/"/>
    </mc:Choice>
  </mc:AlternateContent>
  <xr:revisionPtr revIDLastSave="0" documentId="8_{5F76160C-9A91-4016-A6D3-906E52FF5A83}" xr6:coauthVersionLast="47" xr6:coauthVersionMax="47" xr10:uidLastSave="{00000000-0000-0000-0000-000000000000}"/>
  <bookViews>
    <workbookView xWindow="-108" yWindow="-108" windowWidth="23256" windowHeight="12456" xr2:uid="{8596E8E2-7D1F-F34F-B811-7F93F70A63D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9" i="1" l="1"/>
  <c r="D52" i="1"/>
  <c r="E52" i="1" s="1"/>
  <c r="E65" i="1"/>
  <c r="E68" i="1" s="1"/>
  <c r="E70" i="1" s="1"/>
  <c r="D54" i="1"/>
  <c r="D57" i="1" s="1"/>
  <c r="D56" i="1"/>
  <c r="E57" i="1" l="1"/>
  <c r="D43" i="1"/>
  <c r="D44" i="1" l="1"/>
  <c r="G37" i="1"/>
  <c r="F37" i="1"/>
  <c r="E37" i="1"/>
  <c r="D37" i="1"/>
  <c r="F26" i="1" l="1"/>
  <c r="E26" i="1"/>
  <c r="D26" i="1"/>
</calcChain>
</file>

<file path=xl/sharedStrings.xml><?xml version="1.0" encoding="utf-8"?>
<sst xmlns="http://schemas.openxmlformats.org/spreadsheetml/2006/main" count="80" uniqueCount="78">
  <si>
    <t>Budget 2022/23</t>
  </si>
  <si>
    <t>Audit Fees</t>
  </si>
  <si>
    <t xml:space="preserve">Clerk's Salary </t>
  </si>
  <si>
    <t>Clerk's Home Allowance</t>
  </si>
  <si>
    <t xml:space="preserve">Clock Maintenance </t>
  </si>
  <si>
    <t>Dog Waste Rushlake Green</t>
  </si>
  <si>
    <t>Flower Beds Rushlake Green</t>
  </si>
  <si>
    <t>Grant - Defibrillator</t>
  </si>
  <si>
    <t>Grant - Discretionary</t>
  </si>
  <si>
    <t>Grant - Village Halls - Hiring</t>
  </si>
  <si>
    <t>Insurance</t>
  </si>
  <si>
    <t>Legal Costs</t>
  </si>
  <si>
    <t>Misc Expenses /Contingency</t>
  </si>
  <si>
    <t>Mowing Rushlake Green</t>
  </si>
  <si>
    <t>Payroll</t>
  </si>
  <si>
    <t>Postage</t>
  </si>
  <si>
    <t>Stationery</t>
  </si>
  <si>
    <t>Subscriptions</t>
  </si>
  <si>
    <t>Training</t>
  </si>
  <si>
    <t xml:space="preserve">Travel Expenses </t>
  </si>
  <si>
    <t>Web Site</t>
  </si>
  <si>
    <t>Jubilee celebrations</t>
  </si>
  <si>
    <t>Total</t>
  </si>
  <si>
    <t>Warbleton Parish Council</t>
  </si>
  <si>
    <t>Maintenance/Infrastructure*</t>
  </si>
  <si>
    <t>Provision for Election Expenses*</t>
  </si>
  <si>
    <t>Projected spend to 31/3/23 as at Jan 2023</t>
  </si>
  <si>
    <t>Projected spend to 31/3/23 as at 12/3/23</t>
  </si>
  <si>
    <t>Comments</t>
  </si>
  <si>
    <t>Expenses not incurred</t>
  </si>
  <si>
    <t>Land Registry changes not yet done</t>
  </si>
  <si>
    <t>Lower HMRC payments in Q1/23</t>
  </si>
  <si>
    <t>Expenditure from Earmarked Reserves</t>
  </si>
  <si>
    <t>Reserve amount as at 1/4/22</t>
  </si>
  <si>
    <t>Defibrillators</t>
  </si>
  <si>
    <t>Projected Reserve as at 31.3 23</t>
  </si>
  <si>
    <t>Receipts 2022/23</t>
  </si>
  <si>
    <t>Donation towards clock servive</t>
  </si>
  <si>
    <t>Donation towards finger posts/village sign</t>
  </si>
  <si>
    <t>From Bonfire soc</t>
  </si>
  <si>
    <t xml:space="preserve">Deposit for use of Rushlake Green </t>
  </si>
  <si>
    <t>Held from Rude Mechanicals for 25.6.23</t>
  </si>
  <si>
    <t>Election expenses*</t>
  </si>
  <si>
    <t>*£500 t/f from 22/23 budget</t>
  </si>
  <si>
    <t>Maintenance/Infrastructure**</t>
  </si>
  <si>
    <t>CIL***</t>
  </si>
  <si>
    <t>Balance 1/4/22</t>
  </si>
  <si>
    <t>CIL expenditure 2022/23</t>
  </si>
  <si>
    <t>Projected Balance 31/3/23</t>
  </si>
  <si>
    <t xml:space="preserve">Amount </t>
  </si>
  <si>
    <t>Projected CIL Reserve</t>
  </si>
  <si>
    <t>Total Earmarked reserves</t>
  </si>
  <si>
    <t>Sub total</t>
  </si>
  <si>
    <t>Bank interest</t>
  </si>
  <si>
    <t>Credits</t>
  </si>
  <si>
    <t>Precept</t>
  </si>
  <si>
    <t xml:space="preserve">less </t>
  </si>
  <si>
    <t>Transfer adjustment to CIL Reserve re VAT</t>
  </si>
  <si>
    <t>General Reserves reconciliation</t>
  </si>
  <si>
    <t>March payts from bank account</t>
  </si>
  <si>
    <t>Earmarked Reserves</t>
  </si>
  <si>
    <t>General Reserves</t>
  </si>
  <si>
    <t>Projected General Reserves as at 31.3.23</t>
  </si>
  <si>
    <t>GR Balance as at 1.4.22</t>
  </si>
  <si>
    <t>Transfer to earmarked reserves as per March 23 Council</t>
  </si>
  <si>
    <t>Total Expenditure (excl VAT)</t>
  </si>
  <si>
    <t>VAT Refund 21/22</t>
  </si>
  <si>
    <t>**2000 t/f from 22/23 budget. £1126.00 exp on clock service</t>
  </si>
  <si>
    <t xml:space="preserve">Projected spend to 31/3/23 </t>
  </si>
  <si>
    <t>*** £2,360.74 increase in Sept 22 following reassessment of VAT treatment</t>
  </si>
  <si>
    <t>Projected General Reserves as at 31.3.23 after VAT refund</t>
  </si>
  <si>
    <t xml:space="preserve"> Balancing adjustment</t>
  </si>
  <si>
    <t xml:space="preserve">Projected General Reserves as at 31.3.23 </t>
  </si>
  <si>
    <t>Adjustment from Gen Reserve to CIL Reserve re VAT</t>
  </si>
  <si>
    <t>*Includes t/f to earmarked reserve</t>
  </si>
  <si>
    <t>22/23 VAT reclaim to be submitted in April 23</t>
  </si>
  <si>
    <t>Bank balances as at 13.3.23</t>
  </si>
  <si>
    <t>Total bank balances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</si>
</sst>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_);[Red]\(&quot;£&quot;#,##0.00\)"/>
    <numFmt numFmtId="165" formatCode="&quot;£&quot;#,##0.0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 applyAlignment="1">
      <alignment vertical="top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/>
    </xf>
    <xf numFmtId="165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165" fontId="3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164" fontId="2" fillId="0" borderId="1" xfId="0" applyNumberFormat="1" applyFont="1" applyBorder="1" applyAlignment="1">
      <alignment horizontal="center" vertical="top"/>
    </xf>
    <xf numFmtId="165" fontId="2" fillId="0" borderId="1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165" fontId="0" fillId="0" borderId="1" xfId="0" applyNumberForma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0" fillId="0" borderId="0" xfId="0" applyNumberFormat="1"/>
    <xf numFmtId="164" fontId="0" fillId="0" borderId="1" xfId="0" applyNumberFormat="1" applyBorder="1"/>
    <xf numFmtId="0" fontId="1" fillId="0" borderId="1" xfId="0" applyFont="1" applyBorder="1" applyAlignment="1">
      <alignment horizontal="center"/>
    </xf>
    <xf numFmtId="0" fontId="1" fillId="0" borderId="0" xfId="0" applyFont="1"/>
    <xf numFmtId="0" fontId="2" fillId="0" borderId="2" xfId="0" applyFont="1" applyBorder="1" applyAlignment="1">
      <alignment horizontal="center" vertical="top" wrapText="1"/>
    </xf>
    <xf numFmtId="165" fontId="0" fillId="0" borderId="0" xfId="0" applyNumberFormat="1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165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1" fillId="0" borderId="0" xfId="0" applyFont="1" applyAlignment="1">
      <alignment horizontal="right"/>
    </xf>
    <xf numFmtId="165" fontId="4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5456B-A74D-B743-B86B-9CC00210F4C3}">
  <dimension ref="C1:J70"/>
  <sheetViews>
    <sheetView tabSelected="1" topLeftCell="A8" workbookViewId="0">
      <selection activeCell="C11" sqref="C11"/>
    </sheetView>
  </sheetViews>
  <sheetFormatPr defaultColWidth="11.19921875" defaultRowHeight="15.6" x14ac:dyDescent="0.3"/>
  <cols>
    <col min="3" max="3" width="46.69921875" customWidth="1"/>
    <col min="4" max="5" width="16.296875" customWidth="1"/>
    <col min="6" max="6" width="17.296875" style="12" customWidth="1"/>
    <col min="7" max="7" width="34.19921875" customWidth="1"/>
    <col min="8" max="8" width="69.5" customWidth="1"/>
  </cols>
  <sheetData>
    <row r="1" spans="3:10" x14ac:dyDescent="0.3">
      <c r="C1" s="18" t="s">
        <v>23</v>
      </c>
    </row>
    <row r="2" spans="3:10" ht="46.8" x14ac:dyDescent="0.3">
      <c r="C2" s="1"/>
      <c r="D2" s="2" t="s">
        <v>0</v>
      </c>
      <c r="E2" s="2" t="s">
        <v>26</v>
      </c>
      <c r="F2" s="2" t="s">
        <v>27</v>
      </c>
      <c r="G2" s="19" t="s">
        <v>28</v>
      </c>
    </row>
    <row r="3" spans="3:10" x14ac:dyDescent="0.3">
      <c r="C3" s="3" t="s">
        <v>1</v>
      </c>
      <c r="D3" s="4">
        <v>400</v>
      </c>
      <c r="E3" s="5">
        <v>381.5</v>
      </c>
      <c r="F3" s="13">
        <v>381.5</v>
      </c>
      <c r="G3" s="16"/>
    </row>
    <row r="4" spans="3:10" x14ac:dyDescent="0.3">
      <c r="C4" s="3" t="s">
        <v>2</v>
      </c>
      <c r="D4" s="4">
        <v>8788</v>
      </c>
      <c r="E4" s="6">
        <v>9955.9599999999991</v>
      </c>
      <c r="F4" s="13">
        <v>9580.64</v>
      </c>
      <c r="G4" s="16" t="s">
        <v>31</v>
      </c>
    </row>
    <row r="5" spans="3:10" x14ac:dyDescent="0.3">
      <c r="C5" s="3" t="s">
        <v>3</v>
      </c>
      <c r="D5" s="4">
        <v>312</v>
      </c>
      <c r="E5" s="6">
        <v>312</v>
      </c>
      <c r="F5" s="13">
        <v>312</v>
      </c>
      <c r="G5" s="16"/>
      <c r="J5" s="15"/>
    </row>
    <row r="6" spans="3:10" x14ac:dyDescent="0.3">
      <c r="C6" s="3" t="s">
        <v>4</v>
      </c>
      <c r="D6" s="4">
        <v>150</v>
      </c>
      <c r="E6" s="6">
        <v>150</v>
      </c>
      <c r="F6" s="13">
        <v>150</v>
      </c>
      <c r="G6" s="16"/>
    </row>
    <row r="7" spans="3:10" x14ac:dyDescent="0.3">
      <c r="C7" s="7" t="s">
        <v>5</v>
      </c>
      <c r="D7" s="4">
        <v>270</v>
      </c>
      <c r="E7" s="6">
        <v>260</v>
      </c>
      <c r="F7" s="13">
        <v>260</v>
      </c>
      <c r="G7" s="16"/>
    </row>
    <row r="8" spans="3:10" x14ac:dyDescent="0.3">
      <c r="C8" s="7" t="s">
        <v>6</v>
      </c>
      <c r="D8" s="4">
        <v>85</v>
      </c>
      <c r="E8" s="6">
        <v>85</v>
      </c>
      <c r="F8" s="13">
        <v>0</v>
      </c>
      <c r="G8" s="16" t="s">
        <v>29</v>
      </c>
    </row>
    <row r="9" spans="3:10" x14ac:dyDescent="0.3">
      <c r="C9" s="3" t="s">
        <v>7</v>
      </c>
      <c r="D9" s="4">
        <v>250</v>
      </c>
      <c r="E9" s="6">
        <v>250</v>
      </c>
      <c r="F9" s="13">
        <v>250</v>
      </c>
      <c r="G9" s="16"/>
    </row>
    <row r="10" spans="3:10" x14ac:dyDescent="0.3">
      <c r="C10" s="3" t="s">
        <v>8</v>
      </c>
      <c r="D10" s="4">
        <v>1050</v>
      </c>
      <c r="E10" s="6">
        <v>1050</v>
      </c>
      <c r="F10" s="13">
        <v>1050</v>
      </c>
      <c r="G10" s="16"/>
    </row>
    <row r="11" spans="3:10" x14ac:dyDescent="0.3">
      <c r="C11" s="7" t="s">
        <v>9</v>
      </c>
      <c r="D11" s="4">
        <v>1800</v>
      </c>
      <c r="E11" s="6">
        <v>1800</v>
      </c>
      <c r="F11" s="13">
        <v>1800</v>
      </c>
      <c r="G11" s="16"/>
    </row>
    <row r="12" spans="3:10" x14ac:dyDescent="0.3">
      <c r="C12" s="3" t="s">
        <v>10</v>
      </c>
      <c r="D12" s="4">
        <v>600</v>
      </c>
      <c r="E12" s="6">
        <v>518.54999999999995</v>
      </c>
      <c r="F12" s="13">
        <v>518.54999999999995</v>
      </c>
      <c r="G12" s="16"/>
    </row>
    <row r="13" spans="3:10" x14ac:dyDescent="0.3">
      <c r="C13" s="3" t="s">
        <v>11</v>
      </c>
      <c r="D13" s="4">
        <v>200</v>
      </c>
      <c r="E13" s="6">
        <v>200</v>
      </c>
      <c r="F13" s="13">
        <v>35</v>
      </c>
      <c r="G13" s="16" t="s">
        <v>30</v>
      </c>
    </row>
    <row r="14" spans="3:10" x14ac:dyDescent="0.3">
      <c r="C14" s="7" t="s">
        <v>12</v>
      </c>
      <c r="D14" s="4">
        <v>200</v>
      </c>
      <c r="E14" s="6">
        <v>200</v>
      </c>
      <c r="F14" s="13">
        <v>187.46</v>
      </c>
      <c r="G14" s="16"/>
    </row>
    <row r="15" spans="3:10" x14ac:dyDescent="0.3">
      <c r="C15" s="7" t="s">
        <v>13</v>
      </c>
      <c r="D15" s="4">
        <v>2798.67</v>
      </c>
      <c r="E15" s="6">
        <v>2798.67</v>
      </c>
      <c r="F15" s="13">
        <v>2798.67</v>
      </c>
      <c r="G15" s="16"/>
    </row>
    <row r="16" spans="3:10" x14ac:dyDescent="0.3">
      <c r="C16" s="3" t="s">
        <v>14</v>
      </c>
      <c r="D16" s="4">
        <v>300</v>
      </c>
      <c r="E16" s="6">
        <v>382.71</v>
      </c>
      <c r="F16" s="13">
        <v>412.71</v>
      </c>
      <c r="G16" s="16"/>
    </row>
    <row r="17" spans="3:8" x14ac:dyDescent="0.3">
      <c r="C17" s="3" t="s">
        <v>15</v>
      </c>
      <c r="D17" s="4">
        <v>50</v>
      </c>
      <c r="E17" s="6">
        <v>0</v>
      </c>
      <c r="F17" s="13">
        <v>12.83</v>
      </c>
      <c r="G17" s="16"/>
    </row>
    <row r="18" spans="3:8" x14ac:dyDescent="0.3">
      <c r="C18" s="7" t="s">
        <v>25</v>
      </c>
      <c r="D18" s="4">
        <v>500</v>
      </c>
      <c r="E18" s="6">
        <v>500</v>
      </c>
      <c r="F18" s="13">
        <v>500</v>
      </c>
      <c r="G18" s="16" t="s">
        <v>74</v>
      </c>
    </row>
    <row r="19" spans="3:8" x14ac:dyDescent="0.3">
      <c r="C19" s="3" t="s">
        <v>16</v>
      </c>
      <c r="D19" s="4">
        <v>200</v>
      </c>
      <c r="E19" s="6">
        <v>144.93</v>
      </c>
      <c r="F19" s="13">
        <v>175.69</v>
      </c>
      <c r="G19" s="16"/>
    </row>
    <row r="20" spans="3:8" x14ac:dyDescent="0.3">
      <c r="C20" s="3" t="s">
        <v>17</v>
      </c>
      <c r="D20" s="4">
        <v>500</v>
      </c>
      <c r="E20" s="6">
        <v>348.67</v>
      </c>
      <c r="F20" s="13">
        <v>348.67</v>
      </c>
      <c r="G20" s="16"/>
    </row>
    <row r="21" spans="3:8" x14ac:dyDescent="0.3">
      <c r="C21" s="3" t="s">
        <v>18</v>
      </c>
      <c r="D21" s="4">
        <v>300</v>
      </c>
      <c r="E21" s="6">
        <v>160</v>
      </c>
      <c r="F21" s="13">
        <v>120</v>
      </c>
      <c r="G21" s="16"/>
    </row>
    <row r="22" spans="3:8" x14ac:dyDescent="0.3">
      <c r="C22" s="3" t="s">
        <v>19</v>
      </c>
      <c r="D22" s="4">
        <v>350</v>
      </c>
      <c r="E22" s="6">
        <v>296.7</v>
      </c>
      <c r="F22" s="13">
        <v>321.3</v>
      </c>
      <c r="G22" s="16"/>
    </row>
    <row r="23" spans="3:8" x14ac:dyDescent="0.3">
      <c r="C23" s="3" t="s">
        <v>20</v>
      </c>
      <c r="D23" s="4">
        <v>12</v>
      </c>
      <c r="E23" s="8">
        <v>11.99</v>
      </c>
      <c r="F23" s="13">
        <v>11.99</v>
      </c>
      <c r="G23" s="16"/>
    </row>
    <row r="24" spans="3:8" x14ac:dyDescent="0.3">
      <c r="C24" s="7" t="s">
        <v>24</v>
      </c>
      <c r="D24" s="4">
        <v>2000</v>
      </c>
      <c r="E24" s="8">
        <v>2000</v>
      </c>
      <c r="F24" s="13">
        <v>2000</v>
      </c>
      <c r="G24" s="16" t="s">
        <v>74</v>
      </c>
    </row>
    <row r="25" spans="3:8" x14ac:dyDescent="0.3">
      <c r="C25" s="7" t="s">
        <v>21</v>
      </c>
      <c r="D25" s="4">
        <v>500</v>
      </c>
      <c r="E25" s="8">
        <v>500</v>
      </c>
      <c r="F25" s="13">
        <v>500</v>
      </c>
      <c r="G25" s="16"/>
    </row>
    <row r="26" spans="3:8" x14ac:dyDescent="0.3">
      <c r="C26" s="9" t="s">
        <v>22</v>
      </c>
      <c r="D26" s="10">
        <f>SUM(D3:D25)</f>
        <v>21615.67</v>
      </c>
      <c r="E26" s="11">
        <f>SUM(E3:E25)</f>
        <v>22306.68</v>
      </c>
      <c r="F26" s="14">
        <f>SUM(F3:F25)</f>
        <v>21727.01</v>
      </c>
      <c r="G26" s="16"/>
    </row>
    <row r="28" spans="3:8" ht="31.2" x14ac:dyDescent="0.3">
      <c r="C28" s="21" t="s">
        <v>32</v>
      </c>
      <c r="D28" s="23" t="s">
        <v>33</v>
      </c>
      <c r="E28" s="17" t="s">
        <v>36</v>
      </c>
      <c r="F28" s="2" t="s">
        <v>68</v>
      </c>
      <c r="G28" s="23" t="s">
        <v>35</v>
      </c>
      <c r="H28" s="22"/>
    </row>
    <row r="29" spans="3:8" x14ac:dyDescent="0.3">
      <c r="C29" s="22" t="s">
        <v>34</v>
      </c>
      <c r="D29" s="13">
        <v>595.59</v>
      </c>
      <c r="E29" s="13">
        <v>0</v>
      </c>
      <c r="F29" s="13">
        <v>150</v>
      </c>
      <c r="G29" s="13">
        <v>445.59</v>
      </c>
      <c r="H29" s="22"/>
    </row>
    <row r="30" spans="3:8" x14ac:dyDescent="0.3">
      <c r="C30" s="22" t="s">
        <v>42</v>
      </c>
      <c r="D30" s="13">
        <v>1000</v>
      </c>
      <c r="E30" s="13">
        <v>500</v>
      </c>
      <c r="F30" s="13">
        <v>0</v>
      </c>
      <c r="G30" s="13">
        <v>1500</v>
      </c>
      <c r="H30" s="22" t="s">
        <v>43</v>
      </c>
    </row>
    <row r="31" spans="3:8" x14ac:dyDescent="0.3">
      <c r="C31" s="22" t="s">
        <v>44</v>
      </c>
      <c r="D31" s="13">
        <v>1140</v>
      </c>
      <c r="E31" s="13">
        <v>2000</v>
      </c>
      <c r="F31" s="13">
        <v>1126</v>
      </c>
      <c r="G31" s="13">
        <v>2014</v>
      </c>
      <c r="H31" s="22" t="s">
        <v>67</v>
      </c>
    </row>
    <row r="32" spans="3:8" x14ac:dyDescent="0.3">
      <c r="C32" s="22" t="s">
        <v>37</v>
      </c>
      <c r="D32" s="13">
        <v>0</v>
      </c>
      <c r="E32" s="13">
        <v>118</v>
      </c>
      <c r="F32" s="13">
        <v>118</v>
      </c>
      <c r="G32" s="13">
        <v>0</v>
      </c>
      <c r="H32" s="22" t="s">
        <v>39</v>
      </c>
    </row>
    <row r="33" spans="3:8" x14ac:dyDescent="0.3">
      <c r="C33" s="22" t="s">
        <v>38</v>
      </c>
      <c r="D33" s="13">
        <v>0</v>
      </c>
      <c r="E33" s="13">
        <v>190.8</v>
      </c>
      <c r="F33" s="13">
        <v>0</v>
      </c>
      <c r="G33" s="13">
        <v>190.8</v>
      </c>
      <c r="H33" s="22" t="s">
        <v>39</v>
      </c>
    </row>
    <row r="34" spans="3:8" x14ac:dyDescent="0.3">
      <c r="C34" s="22" t="s">
        <v>40</v>
      </c>
      <c r="D34" s="13">
        <v>200</v>
      </c>
      <c r="E34" s="13">
        <v>600</v>
      </c>
      <c r="F34" s="13">
        <v>400</v>
      </c>
      <c r="G34" s="13">
        <v>400</v>
      </c>
      <c r="H34" s="22" t="s">
        <v>41</v>
      </c>
    </row>
    <row r="35" spans="3:8" x14ac:dyDescent="0.3">
      <c r="C35" s="22" t="s">
        <v>45</v>
      </c>
      <c r="D35" s="13">
        <v>27003.23</v>
      </c>
      <c r="E35" s="13">
        <v>0</v>
      </c>
      <c r="F35" s="13">
        <v>19364.060000000001</v>
      </c>
      <c r="G35" s="13">
        <v>9999.91</v>
      </c>
      <c r="H35" s="22" t="s">
        <v>69</v>
      </c>
    </row>
    <row r="37" spans="3:8" x14ac:dyDescent="0.3">
      <c r="C37" s="17" t="s">
        <v>51</v>
      </c>
      <c r="D37" s="14">
        <f>SUM(D29:D36)</f>
        <v>29938.82</v>
      </c>
      <c r="E37" s="14">
        <f>SUM(E29:E36)</f>
        <v>3408.8</v>
      </c>
      <c r="F37" s="14">
        <f>SUM(F29:F36)</f>
        <v>21158.06</v>
      </c>
      <c r="G37" s="14">
        <f>SUM(G29:G36)</f>
        <v>14550.3</v>
      </c>
    </row>
    <row r="39" spans="3:8" x14ac:dyDescent="0.3">
      <c r="D39" s="20"/>
      <c r="G39" s="20"/>
    </row>
    <row r="40" spans="3:8" x14ac:dyDescent="0.3">
      <c r="C40" s="21" t="s">
        <v>50</v>
      </c>
      <c r="D40" s="14" t="s">
        <v>49</v>
      </c>
      <c r="F40" s="24"/>
    </row>
    <row r="41" spans="3:8" x14ac:dyDescent="0.3">
      <c r="C41" s="21" t="s">
        <v>46</v>
      </c>
      <c r="D41" s="14">
        <v>27003.23</v>
      </c>
      <c r="H41" s="20"/>
    </row>
    <row r="42" spans="3:8" x14ac:dyDescent="0.3">
      <c r="C42" s="22" t="s">
        <v>73</v>
      </c>
      <c r="D42" s="13">
        <v>2360.7399999999998</v>
      </c>
    </row>
    <row r="43" spans="3:8" x14ac:dyDescent="0.3">
      <c r="C43" s="22" t="s">
        <v>47</v>
      </c>
      <c r="D43" s="13">
        <f>19364.06*-1</f>
        <v>-19364.060000000001</v>
      </c>
      <c r="F43" s="24"/>
      <c r="H43" s="20"/>
    </row>
    <row r="44" spans="3:8" x14ac:dyDescent="0.3">
      <c r="C44" s="21" t="s">
        <v>48</v>
      </c>
      <c r="D44" s="14">
        <f>SUM(D41:D43)</f>
        <v>9999.91</v>
      </c>
    </row>
    <row r="45" spans="3:8" x14ac:dyDescent="0.3">
      <c r="D45" s="20"/>
    </row>
    <row r="46" spans="3:8" x14ac:dyDescent="0.3">
      <c r="C46" s="21" t="s">
        <v>61</v>
      </c>
      <c r="D46" s="13"/>
    </row>
    <row r="47" spans="3:8" x14ac:dyDescent="0.3">
      <c r="C47" s="21" t="s">
        <v>63</v>
      </c>
      <c r="E47" s="28">
        <v>15705.12</v>
      </c>
      <c r="H47" s="20"/>
    </row>
    <row r="48" spans="3:8" x14ac:dyDescent="0.3">
      <c r="C48" s="25" t="s">
        <v>54</v>
      </c>
      <c r="D48" s="14"/>
      <c r="H48" s="20"/>
    </row>
    <row r="49" spans="3:7" x14ac:dyDescent="0.3">
      <c r="C49" s="26" t="s">
        <v>55</v>
      </c>
      <c r="D49" s="13">
        <v>20615</v>
      </c>
    </row>
    <row r="50" spans="3:7" x14ac:dyDescent="0.3">
      <c r="C50" s="26" t="s">
        <v>53</v>
      </c>
      <c r="D50" s="13">
        <v>19.41</v>
      </c>
    </row>
    <row r="51" spans="3:7" x14ac:dyDescent="0.3">
      <c r="C51" s="26" t="s">
        <v>66</v>
      </c>
      <c r="D51" s="13">
        <v>1766.16</v>
      </c>
    </row>
    <row r="52" spans="3:7" x14ac:dyDescent="0.3">
      <c r="C52" s="26" t="s">
        <v>52</v>
      </c>
      <c r="D52" s="13">
        <f>SUM(D49:D51)</f>
        <v>22400.57</v>
      </c>
      <c r="E52" s="28">
        <f>E47+D52</f>
        <v>38105.69</v>
      </c>
    </row>
    <row r="53" spans="3:7" x14ac:dyDescent="0.3">
      <c r="C53" s="27" t="s">
        <v>56</v>
      </c>
      <c r="D53" s="22"/>
      <c r="G53" s="20"/>
    </row>
    <row r="54" spans="3:7" x14ac:dyDescent="0.3">
      <c r="C54" s="26" t="s">
        <v>65</v>
      </c>
      <c r="D54" s="13">
        <f>19227.01*-1</f>
        <v>-19227.009999999998</v>
      </c>
    </row>
    <row r="55" spans="3:7" x14ac:dyDescent="0.3">
      <c r="C55" s="26" t="s">
        <v>57</v>
      </c>
      <c r="D55" s="13">
        <v>-2360.7399999999998</v>
      </c>
    </row>
    <row r="56" spans="3:7" x14ac:dyDescent="0.3">
      <c r="C56" s="26" t="s">
        <v>64</v>
      </c>
      <c r="D56" s="13">
        <f>2500*-1</f>
        <v>-2500</v>
      </c>
    </row>
    <row r="57" spans="3:7" x14ac:dyDescent="0.3">
      <c r="C57" s="26"/>
      <c r="D57" s="13">
        <f>SUM(D54:D56)</f>
        <v>-24087.75</v>
      </c>
      <c r="E57" s="28">
        <f>E52+D57</f>
        <v>14017.940000000002</v>
      </c>
    </row>
    <row r="58" spans="3:7" x14ac:dyDescent="0.3">
      <c r="C58" s="30" t="s">
        <v>71</v>
      </c>
      <c r="D58" s="13">
        <v>755.52</v>
      </c>
    </row>
    <row r="59" spans="3:7" x14ac:dyDescent="0.3">
      <c r="C59" s="21" t="s">
        <v>72</v>
      </c>
      <c r="D59" s="14"/>
      <c r="E59" s="28">
        <f>E57+D58</f>
        <v>14773.460000000003</v>
      </c>
    </row>
    <row r="62" spans="3:7" x14ac:dyDescent="0.3">
      <c r="C62" s="21" t="s">
        <v>58</v>
      </c>
      <c r="D62" s="29"/>
      <c r="E62" s="12"/>
    </row>
    <row r="63" spans="3:7" x14ac:dyDescent="0.3">
      <c r="C63" s="22" t="s">
        <v>76</v>
      </c>
      <c r="D63" s="13">
        <v>39523.339999999997</v>
      </c>
      <c r="E63" s="12"/>
    </row>
    <row r="64" spans="3:7" x14ac:dyDescent="0.3">
      <c r="C64" s="22"/>
      <c r="D64" s="13">
        <v>8909.6299999999992</v>
      </c>
      <c r="E64" s="12"/>
    </row>
    <row r="65" spans="3:5" x14ac:dyDescent="0.3">
      <c r="C65" s="22" t="s">
        <v>77</v>
      </c>
      <c r="D65" s="12"/>
      <c r="E65" s="28">
        <f>D63+D64</f>
        <v>48432.969999999994</v>
      </c>
    </row>
    <row r="66" spans="3:5" x14ac:dyDescent="0.3">
      <c r="C66" s="22" t="s">
        <v>59</v>
      </c>
      <c r="D66" s="13">
        <v>-24048.639999999999</v>
      </c>
      <c r="E66" s="12"/>
    </row>
    <row r="67" spans="3:5" x14ac:dyDescent="0.3">
      <c r="C67" s="22" t="s">
        <v>60</v>
      </c>
      <c r="D67" s="13">
        <v>-14550.3</v>
      </c>
      <c r="E67" s="12"/>
    </row>
    <row r="68" spans="3:5" x14ac:dyDescent="0.3">
      <c r="C68" s="22" t="s">
        <v>62</v>
      </c>
      <c r="D68" s="28"/>
      <c r="E68" s="28">
        <f>E65+D66+D67</f>
        <v>9834.0299999999952</v>
      </c>
    </row>
    <row r="69" spans="3:5" x14ac:dyDescent="0.3">
      <c r="C69" s="22" t="s">
        <v>75</v>
      </c>
      <c r="D69" s="13">
        <v>4939.43</v>
      </c>
      <c r="E69" s="12"/>
    </row>
    <row r="70" spans="3:5" x14ac:dyDescent="0.3">
      <c r="C70" s="22" t="s">
        <v>70</v>
      </c>
      <c r="D70" s="28"/>
      <c r="E70" s="28">
        <f>E68+D69</f>
        <v>14773.459999999995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warbl</cp:lastModifiedBy>
  <dcterms:created xsi:type="dcterms:W3CDTF">2023-03-08T10:26:20Z</dcterms:created>
  <dcterms:modified xsi:type="dcterms:W3CDTF">2023-03-14T15:32:54Z</dcterms:modified>
</cp:coreProperties>
</file>