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 User\Documents\Dewlish Parish Council\2017\Finance\"/>
    </mc:Choice>
  </mc:AlternateContent>
  <bookViews>
    <workbookView xWindow="0" yWindow="0" windowWidth="20490" windowHeight="7755" activeTab="4"/>
  </bookViews>
  <sheets>
    <sheet name="Expenditure" sheetId="1" r:id="rId1"/>
    <sheet name="Income" sheetId="2" r:id="rId2"/>
    <sheet name="Asset Register" sheetId="3" r:id="rId3"/>
    <sheet name="Accounts" sheetId="4" r:id="rId4"/>
    <sheet name="Bank Recon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5" l="1"/>
  <c r="E16" i="5" l="1"/>
  <c r="I23" i="1" l="1"/>
  <c r="I15" i="4" l="1"/>
  <c r="M15" i="4"/>
  <c r="E17" i="5" l="1"/>
  <c r="F17" i="5" s="1"/>
  <c r="H7" i="4"/>
  <c r="F20" i="5" l="1"/>
  <c r="E5" i="4" l="1"/>
  <c r="E7" i="4" s="1"/>
  <c r="B5" i="4"/>
  <c r="B7" i="4" s="1"/>
  <c r="B8" i="4" l="1"/>
  <c r="F7" i="4"/>
  <c r="E8" i="4" l="1"/>
  <c r="F10" i="4" s="1"/>
  <c r="H23" i="1" l="1"/>
  <c r="G23" i="1"/>
  <c r="F23" i="1"/>
  <c r="E23" i="1"/>
  <c r="D23" i="1"/>
  <c r="J23" i="1" l="1"/>
  <c r="C23" i="1"/>
  <c r="G5" i="2" l="1"/>
  <c r="G6" i="2"/>
  <c r="G4" i="2"/>
  <c r="F10" i="2"/>
  <c r="D10" i="2" l="1"/>
  <c r="E10" i="2"/>
  <c r="G10" i="2" s="1"/>
</calcChain>
</file>

<file path=xl/sharedStrings.xml><?xml version="1.0" encoding="utf-8"?>
<sst xmlns="http://schemas.openxmlformats.org/spreadsheetml/2006/main" count="117" uniqueCount="85">
  <si>
    <t>DEWLISH PARISH COUNCIL ACCOUNTS 2016/17</t>
  </si>
  <si>
    <t>Payee</t>
  </si>
  <si>
    <t>DATE</t>
  </si>
  <si>
    <t>ITEM</t>
  </si>
  <si>
    <t>Amount</t>
  </si>
  <si>
    <t>General</t>
  </si>
  <si>
    <t>VAT</t>
  </si>
  <si>
    <t>Total</t>
  </si>
  <si>
    <t>RV</t>
  </si>
  <si>
    <t>BS</t>
  </si>
  <si>
    <t>CHQ</t>
  </si>
  <si>
    <t>TOTAL</t>
  </si>
  <si>
    <t>Wages</t>
  </si>
  <si>
    <t>Expenses</t>
  </si>
  <si>
    <t>Fees</t>
  </si>
  <si>
    <t>Donations</t>
  </si>
  <si>
    <t>Grass cut</t>
  </si>
  <si>
    <t>WDDC Precept</t>
  </si>
  <si>
    <t>LCTS Grant</t>
  </si>
  <si>
    <t>Minutes</t>
  </si>
  <si>
    <t>DEWLISH PARISH COUNCIL</t>
  </si>
  <si>
    <t>NUMBER</t>
  </si>
  <si>
    <t>LOCATION</t>
  </si>
  <si>
    <t>VALUE</t>
  </si>
  <si>
    <t>2015/2016</t>
  </si>
  <si>
    <t>Stone Benches</t>
  </si>
  <si>
    <t>Three</t>
  </si>
  <si>
    <t>Village Green; Bridge; Chebbard Hill</t>
  </si>
  <si>
    <t>£500.00 each</t>
  </si>
  <si>
    <t>Wooden Benches</t>
  </si>
  <si>
    <t>War Memorial; Village Hall; Moats Cottage</t>
  </si>
  <si>
    <t>£150.00 each</t>
  </si>
  <si>
    <t>Flag Pole</t>
  </si>
  <si>
    <t>One</t>
  </si>
  <si>
    <t>Village Green</t>
  </si>
  <si>
    <t>Notice Board</t>
  </si>
  <si>
    <t>Two</t>
  </si>
  <si>
    <t>Village Hall</t>
  </si>
  <si>
    <t>£250.00 each</t>
  </si>
  <si>
    <t>Litter Bins</t>
  </si>
  <si>
    <t>Four</t>
  </si>
  <si>
    <t>Bridge; Village Green x2; Cross Roads</t>
  </si>
  <si>
    <t>Melcombe Road; Devils Brook Stream</t>
  </si>
  <si>
    <t>£1,500.00 each</t>
  </si>
  <si>
    <t>Picnic bench</t>
  </si>
  <si>
    <t>Village green</t>
  </si>
  <si>
    <t>Bus Shelter</t>
  </si>
  <si>
    <t>Cross Roads</t>
  </si>
  <si>
    <t>Asset Register 2016/17</t>
  </si>
  <si>
    <t>RECEIPTS</t>
  </si>
  <si>
    <t>PAYMENTS</t>
  </si>
  <si>
    <t>Precept</t>
  </si>
  <si>
    <t xml:space="preserve">Clerk </t>
  </si>
  <si>
    <t>Other income</t>
  </si>
  <si>
    <t>Insurance</t>
  </si>
  <si>
    <t>B/fwd</t>
  </si>
  <si>
    <t>DAPTC</t>
  </si>
  <si>
    <t>Audit</t>
  </si>
  <si>
    <t>Less</t>
  </si>
  <si>
    <t>Payments</t>
  </si>
  <si>
    <t>C/fwd</t>
  </si>
  <si>
    <t>Church</t>
  </si>
  <si>
    <t>British Legion</t>
  </si>
  <si>
    <t>Village seat</t>
  </si>
  <si>
    <t>RECONCILIATION</t>
  </si>
  <si>
    <t>Lloyds Business Instant Access A/c</t>
  </si>
  <si>
    <t>Grasscutting</t>
  </si>
  <si>
    <t>Bal. B/fwd</t>
  </si>
  <si>
    <t>Interest</t>
  </si>
  <si>
    <t>Lloyds Current A/c</t>
  </si>
  <si>
    <t>Came and Company</t>
  </si>
  <si>
    <t>Less cheques not presentated</t>
  </si>
  <si>
    <t>Balance</t>
  </si>
  <si>
    <t>Training</t>
  </si>
  <si>
    <t>W Lewin</t>
  </si>
  <si>
    <t>JDL Holdaway</t>
  </si>
  <si>
    <t>2015/16</t>
  </si>
  <si>
    <t>2016/2017</t>
  </si>
  <si>
    <t>Total Bank Accounts</t>
  </si>
  <si>
    <t>P Harding</t>
  </si>
  <si>
    <t>Credits not presentated</t>
  </si>
  <si>
    <t>All Saints Church</t>
  </si>
  <si>
    <t>Dewlish Village Hall</t>
  </si>
  <si>
    <t>Colin Arnold</t>
  </si>
  <si>
    <t>Balance as per bank statement 58 dated 13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</si>
</sst>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;[Red]\-&quot;£&quot;#,##0.00"/>
    <numFmt numFmtId="164" formatCode="&quot;£&quot;#,##0.00"/>
    <numFmt numFmtId="165" formatCode="&quot;£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4" fontId="3" fillId="0" borderId="0" xfId="0" applyNumberFormat="1" applyFont="1"/>
    <xf numFmtId="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" xfId="0" applyNumberFormat="1" applyFont="1" applyBorder="1"/>
    <xf numFmtId="0" fontId="0" fillId="0" borderId="1" xfId="0" applyFont="1" applyBorder="1" applyAlignment="1">
      <alignment horizontal="right"/>
    </xf>
    <xf numFmtId="17" fontId="0" fillId="0" borderId="1" xfId="0" applyNumberFormat="1" applyBorder="1"/>
    <xf numFmtId="0" fontId="0" fillId="0" borderId="0" xfId="0" applyAlignment="1"/>
    <xf numFmtId="0" fontId="3" fillId="0" borderId="4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0" fillId="0" borderId="2" xfId="0" applyNumberFormat="1" applyBorder="1"/>
    <xf numFmtId="14" fontId="3" fillId="0" borderId="2" xfId="0" applyNumberFormat="1" applyFont="1" applyBorder="1"/>
    <xf numFmtId="0" fontId="0" fillId="0" borderId="4" xfId="0" applyBorder="1" applyAlignment="1"/>
    <xf numFmtId="4" fontId="3" fillId="0" borderId="4" xfId="0" applyNumberFormat="1" applyFont="1" applyBorder="1" applyAlignment="1"/>
    <xf numFmtId="164" fontId="3" fillId="0" borderId="5" xfId="0" applyNumberFormat="1" applyFont="1" applyBorder="1" applyAlignment="1">
      <alignment horizontal="center"/>
    </xf>
    <xf numFmtId="164" fontId="0" fillId="0" borderId="6" xfId="0" applyNumberFormat="1" applyBorder="1"/>
    <xf numFmtId="4" fontId="3" fillId="0" borderId="7" xfId="0" applyNumberFormat="1" applyFont="1" applyBorder="1"/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8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8" fontId="1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3" fillId="0" borderId="0" xfId="0" applyFont="1"/>
    <xf numFmtId="165" fontId="3" fillId="0" borderId="0" xfId="0" applyNumberFormat="1" applyFont="1"/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/>
    <xf numFmtId="164" fontId="0" fillId="0" borderId="8" xfId="0" applyNumberFormat="1" applyBorder="1"/>
    <xf numFmtId="165" fontId="0" fillId="0" borderId="8" xfId="0" applyNumberForma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0" fontId="0" fillId="0" borderId="0" xfId="0" applyBorder="1"/>
    <xf numFmtId="164" fontId="3" fillId="0" borderId="0" xfId="0" applyNumberFormat="1" applyFont="1" applyBorder="1" applyAlignment="1">
      <alignment vertical="top"/>
    </xf>
    <xf numFmtId="0" fontId="0" fillId="0" borderId="11" xfId="0" applyBorder="1"/>
    <xf numFmtId="0" fontId="0" fillId="0" borderId="0" xfId="0" applyBorder="1" applyAlignment="1">
      <alignment vertical="top"/>
    </xf>
    <xf numFmtId="165" fontId="0" fillId="0" borderId="0" xfId="0" applyNumberFormat="1" applyBorder="1" applyAlignment="1">
      <alignment vertical="top"/>
    </xf>
    <xf numFmtId="165" fontId="3" fillId="0" borderId="0" xfId="0" applyNumberFormat="1" applyFont="1" applyBorder="1"/>
    <xf numFmtId="15" fontId="0" fillId="0" borderId="0" xfId="0" applyNumberFormat="1"/>
    <xf numFmtId="165" fontId="3" fillId="0" borderId="8" xfId="0" applyNumberFormat="1" applyFont="1" applyBorder="1"/>
    <xf numFmtId="165" fontId="0" fillId="0" borderId="0" xfId="0" applyNumberFormat="1" applyBorder="1"/>
    <xf numFmtId="0" fontId="0" fillId="0" borderId="0" xfId="0" applyFont="1"/>
    <xf numFmtId="0" fontId="0" fillId="0" borderId="0" xfId="0" applyAlignment="1">
      <alignment horizontal="center"/>
    </xf>
    <xf numFmtId="0" fontId="3" fillId="0" borderId="0" xfId="0" applyNumberFormat="1" applyFont="1"/>
    <xf numFmtId="0" fontId="0" fillId="0" borderId="0" xfId="0" applyNumberFormat="1"/>
    <xf numFmtId="0" fontId="0" fillId="0" borderId="11" xfId="0" applyNumberFormat="1" applyBorder="1"/>
    <xf numFmtId="0" fontId="2" fillId="0" borderId="0" xfId="0" applyNumberFormat="1" applyFont="1"/>
    <xf numFmtId="4" fontId="0" fillId="0" borderId="1" xfId="0" applyNumberForma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8" fontId="1" fillId="0" borderId="8" xfId="0" applyNumberFormat="1" applyFont="1" applyBorder="1" applyAlignment="1">
      <alignment horizontal="right" vertical="center" wrapText="1"/>
    </xf>
    <xf numFmtId="8" fontId="1" fillId="0" borderId="10" xfId="0" applyNumberFormat="1" applyFont="1" applyBorder="1" applyAlignment="1">
      <alignment horizontal="right" vertical="center" wrapText="1"/>
    </xf>
    <xf numFmtId="8" fontId="1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2" workbookViewId="0">
      <selection activeCell="B22" sqref="B22"/>
    </sheetView>
  </sheetViews>
  <sheetFormatPr defaultRowHeight="15" x14ac:dyDescent="0.25"/>
  <cols>
    <col min="2" max="2" width="19" customWidth="1"/>
    <col min="3" max="3" width="13.28515625" customWidth="1"/>
    <col min="4" max="4" width="9.140625" style="15"/>
    <col min="5" max="5" width="12.85546875" customWidth="1"/>
    <col min="6" max="6" width="12.140625" customWidth="1"/>
    <col min="7" max="7" width="13.28515625" customWidth="1"/>
    <col min="8" max="8" width="10.42578125" customWidth="1"/>
    <col min="9" max="9" width="9.7109375" customWidth="1"/>
    <col min="10" max="10" width="11.85546875" customWidth="1"/>
  </cols>
  <sheetData>
    <row r="1" spans="1:10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0" ht="15.75" thickBot="1" x14ac:dyDescent="0.3"/>
    <row r="3" spans="1:10" x14ac:dyDescent="0.25">
      <c r="A3" s="2" t="s">
        <v>10</v>
      </c>
      <c r="B3" s="17" t="s">
        <v>1</v>
      </c>
      <c r="C3" s="22" t="s">
        <v>4</v>
      </c>
      <c r="D3" s="16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73</v>
      </c>
      <c r="J3" s="2" t="s">
        <v>19</v>
      </c>
    </row>
    <row r="4" spans="1:10" x14ac:dyDescent="0.25">
      <c r="A4" s="1">
        <v>339</v>
      </c>
      <c r="B4" s="18" t="s">
        <v>70</v>
      </c>
      <c r="C4" s="23">
        <v>276.49</v>
      </c>
      <c r="D4" s="20"/>
      <c r="E4" s="1"/>
      <c r="F4" s="1">
        <v>276.49</v>
      </c>
      <c r="G4" s="1"/>
      <c r="H4" s="1"/>
      <c r="I4" s="1"/>
      <c r="J4" s="14">
        <v>42491</v>
      </c>
    </row>
    <row r="5" spans="1:10" x14ac:dyDescent="0.25">
      <c r="A5" s="1">
        <v>340</v>
      </c>
      <c r="B5" s="18" t="s">
        <v>56</v>
      </c>
      <c r="C5" s="23">
        <v>35</v>
      </c>
      <c r="D5" s="20"/>
      <c r="E5" s="1"/>
      <c r="F5" s="1"/>
      <c r="G5" s="1"/>
      <c r="H5" s="1"/>
      <c r="I5" s="1">
        <v>35</v>
      </c>
      <c r="J5" s="14">
        <v>42552</v>
      </c>
    </row>
    <row r="6" spans="1:10" x14ac:dyDescent="0.25">
      <c r="A6" s="1">
        <v>341</v>
      </c>
      <c r="B6" s="18" t="s">
        <v>56</v>
      </c>
      <c r="C6" s="23">
        <v>75.47</v>
      </c>
      <c r="D6" s="20"/>
      <c r="E6" s="1"/>
      <c r="F6" s="1">
        <v>75.47</v>
      </c>
      <c r="G6" s="1"/>
      <c r="H6" s="1"/>
      <c r="I6" s="1"/>
      <c r="J6" s="14">
        <v>42552</v>
      </c>
    </row>
    <row r="7" spans="1:10" x14ac:dyDescent="0.25">
      <c r="A7" s="1">
        <v>342</v>
      </c>
      <c r="B7" s="18" t="s">
        <v>75</v>
      </c>
      <c r="C7" s="23">
        <v>84</v>
      </c>
      <c r="D7" s="20"/>
      <c r="E7" s="1"/>
      <c r="F7" s="1"/>
      <c r="G7" s="1"/>
      <c r="H7" s="1">
        <v>84</v>
      </c>
      <c r="I7" s="1"/>
      <c r="J7" s="14">
        <v>42552</v>
      </c>
    </row>
    <row r="8" spans="1:10" x14ac:dyDescent="0.25">
      <c r="A8" s="1">
        <v>343</v>
      </c>
      <c r="B8" s="18" t="s">
        <v>74</v>
      </c>
      <c r="C8" s="23">
        <v>391.96</v>
      </c>
      <c r="D8" s="20">
        <v>371.96</v>
      </c>
      <c r="E8" s="1">
        <v>20</v>
      </c>
      <c r="F8" s="1"/>
      <c r="G8" s="1"/>
      <c r="H8" s="1"/>
      <c r="I8" s="1"/>
      <c r="J8" s="14">
        <v>42552</v>
      </c>
    </row>
    <row r="9" spans="1:10" x14ac:dyDescent="0.25">
      <c r="A9" s="1">
        <v>344</v>
      </c>
      <c r="B9" s="18" t="s">
        <v>74</v>
      </c>
      <c r="C9" s="23">
        <v>202.58</v>
      </c>
      <c r="D9" s="20">
        <v>185.98</v>
      </c>
      <c r="E9" s="1">
        <v>16.600000000000001</v>
      </c>
      <c r="F9" s="1"/>
      <c r="G9" s="1"/>
      <c r="H9" s="1"/>
      <c r="I9" s="1"/>
      <c r="J9" s="14">
        <v>42614</v>
      </c>
    </row>
    <row r="10" spans="1:10" x14ac:dyDescent="0.25">
      <c r="A10" s="1">
        <v>345</v>
      </c>
      <c r="B10" s="18" t="s">
        <v>79</v>
      </c>
      <c r="C10" s="23">
        <v>45</v>
      </c>
      <c r="D10" s="20"/>
      <c r="E10" s="1"/>
      <c r="F10" s="1">
        <v>45</v>
      </c>
      <c r="G10" s="1"/>
      <c r="H10" s="1"/>
      <c r="I10" s="1"/>
      <c r="J10" s="14">
        <v>42614</v>
      </c>
    </row>
    <row r="11" spans="1:10" x14ac:dyDescent="0.25">
      <c r="A11" s="1">
        <v>346</v>
      </c>
      <c r="B11" s="18" t="s">
        <v>81</v>
      </c>
      <c r="C11" s="23">
        <v>400</v>
      </c>
      <c r="D11" s="20"/>
      <c r="E11" s="1"/>
      <c r="F11" s="1"/>
      <c r="G11" s="1">
        <v>400</v>
      </c>
      <c r="H11" s="1"/>
      <c r="I11" s="1"/>
      <c r="J11" s="14">
        <v>42644</v>
      </c>
    </row>
    <row r="12" spans="1:10" x14ac:dyDescent="0.25">
      <c r="A12" s="1">
        <v>347</v>
      </c>
      <c r="B12" s="18" t="s">
        <v>82</v>
      </c>
      <c r="C12" s="23">
        <v>200</v>
      </c>
      <c r="D12" s="20"/>
      <c r="E12" s="1"/>
      <c r="F12" s="1"/>
      <c r="G12" s="1">
        <v>200</v>
      </c>
      <c r="H12" s="1"/>
      <c r="I12" s="1"/>
      <c r="J12" s="14">
        <v>42644</v>
      </c>
    </row>
    <row r="13" spans="1:10" x14ac:dyDescent="0.25">
      <c r="A13" s="1">
        <v>348</v>
      </c>
      <c r="B13" s="18" t="s">
        <v>74</v>
      </c>
      <c r="C13" s="23">
        <v>97.99</v>
      </c>
      <c r="D13" s="20">
        <v>92.99</v>
      </c>
      <c r="E13" s="1">
        <v>5</v>
      </c>
      <c r="F13" s="1"/>
      <c r="G13" s="1"/>
      <c r="H13" s="1"/>
      <c r="I13" s="1"/>
      <c r="J13" s="14">
        <v>42644</v>
      </c>
    </row>
    <row r="14" spans="1:10" x14ac:dyDescent="0.25">
      <c r="A14" s="1">
        <v>349</v>
      </c>
      <c r="B14" s="18" t="s">
        <v>74</v>
      </c>
      <c r="C14" s="23">
        <v>97.99</v>
      </c>
      <c r="D14" s="20">
        <v>92.99</v>
      </c>
      <c r="E14" s="1">
        <v>5</v>
      </c>
      <c r="F14" s="1"/>
      <c r="G14" s="1"/>
      <c r="H14" s="1"/>
      <c r="I14" s="1"/>
      <c r="J14" s="14">
        <v>42736</v>
      </c>
    </row>
    <row r="15" spans="1:10" x14ac:dyDescent="0.25">
      <c r="A15" s="1">
        <v>350</v>
      </c>
      <c r="B15" s="18" t="s">
        <v>74</v>
      </c>
      <c r="C15" s="23">
        <v>115.98</v>
      </c>
      <c r="D15" s="20">
        <v>92.99</v>
      </c>
      <c r="E15" s="1">
        <v>22.99</v>
      </c>
      <c r="F15" s="1"/>
      <c r="G15" s="1"/>
      <c r="H15" s="1"/>
      <c r="I15" s="1"/>
      <c r="J15" s="14">
        <v>42736</v>
      </c>
    </row>
    <row r="16" spans="1:10" x14ac:dyDescent="0.25">
      <c r="A16" s="1">
        <v>351</v>
      </c>
      <c r="B16" s="18" t="s">
        <v>74</v>
      </c>
      <c r="C16" s="23">
        <v>97.99</v>
      </c>
      <c r="D16" s="20">
        <v>92.99</v>
      </c>
      <c r="E16" s="1">
        <v>5</v>
      </c>
      <c r="F16" s="1"/>
      <c r="G16" s="1"/>
      <c r="H16" s="1"/>
      <c r="I16" s="1"/>
      <c r="J16" s="14">
        <v>42736</v>
      </c>
    </row>
    <row r="17" spans="1:10" x14ac:dyDescent="0.25">
      <c r="A17" s="1">
        <v>352</v>
      </c>
      <c r="B17" s="18" t="s">
        <v>75</v>
      </c>
      <c r="C17" s="23">
        <v>108</v>
      </c>
      <c r="D17" s="20"/>
      <c r="E17" s="1"/>
      <c r="F17" s="1"/>
      <c r="G17" s="1"/>
      <c r="H17" s="1">
        <v>108</v>
      </c>
      <c r="I17" s="1"/>
      <c r="J17" s="14">
        <v>42736</v>
      </c>
    </row>
    <row r="18" spans="1:10" x14ac:dyDescent="0.25">
      <c r="A18" s="1">
        <v>353</v>
      </c>
      <c r="B18" s="18" t="s">
        <v>74</v>
      </c>
      <c r="C18" s="23">
        <v>97.99</v>
      </c>
      <c r="D18" s="20">
        <v>92.99</v>
      </c>
      <c r="E18" s="1">
        <v>5</v>
      </c>
      <c r="F18" s="1"/>
      <c r="G18" s="1"/>
      <c r="H18" s="1"/>
      <c r="I18" s="1"/>
      <c r="J18" s="14">
        <v>42767</v>
      </c>
    </row>
    <row r="19" spans="1:10" x14ac:dyDescent="0.25">
      <c r="A19" s="1">
        <v>354</v>
      </c>
      <c r="B19" s="18" t="s">
        <v>83</v>
      </c>
      <c r="C19" s="23">
        <v>100</v>
      </c>
      <c r="D19" s="20"/>
      <c r="E19" s="1"/>
      <c r="F19" s="1"/>
      <c r="G19" s="1"/>
      <c r="H19" s="1">
        <v>100</v>
      </c>
      <c r="I19" s="1"/>
      <c r="J19" s="14">
        <v>42795</v>
      </c>
    </row>
    <row r="20" spans="1:10" x14ac:dyDescent="0.25">
      <c r="A20" s="1">
        <v>355</v>
      </c>
      <c r="B20" s="18" t="s">
        <v>74</v>
      </c>
      <c r="C20" s="23">
        <v>97.99</v>
      </c>
      <c r="D20" s="20">
        <v>92.99</v>
      </c>
      <c r="E20" s="1">
        <v>5</v>
      </c>
      <c r="F20" s="1"/>
      <c r="G20" s="1"/>
      <c r="H20" s="1"/>
      <c r="I20" s="1"/>
      <c r="J20" s="14">
        <v>42795</v>
      </c>
    </row>
    <row r="21" spans="1:10" x14ac:dyDescent="0.25">
      <c r="A21" s="1"/>
      <c r="B21" s="18"/>
      <c r="C21" s="23"/>
      <c r="D21" s="20"/>
      <c r="E21" s="1"/>
      <c r="F21" s="1"/>
      <c r="G21" s="1"/>
      <c r="H21" s="1"/>
      <c r="I21" s="1"/>
      <c r="J21" s="14"/>
    </row>
    <row r="22" spans="1:10" x14ac:dyDescent="0.25">
      <c r="A22" s="1"/>
      <c r="B22" s="18"/>
      <c r="C22" s="23"/>
      <c r="D22" s="20"/>
      <c r="E22" s="1"/>
      <c r="F22" s="1"/>
      <c r="G22" s="1"/>
      <c r="H22" s="1"/>
      <c r="I22" s="1"/>
      <c r="J22" s="14"/>
    </row>
    <row r="23" spans="1:10" ht="15.75" thickBot="1" x14ac:dyDescent="0.3">
      <c r="A23" s="3"/>
      <c r="B23" s="19"/>
      <c r="C23" s="24">
        <f t="shared" ref="C23:I23" si="0">SUM(C4:C22)</f>
        <v>2524.4299999999994</v>
      </c>
      <c r="D23" s="21">
        <f t="shared" si="0"/>
        <v>1115.8799999999999</v>
      </c>
      <c r="E23" s="4">
        <f t="shared" si="0"/>
        <v>84.59</v>
      </c>
      <c r="F23" s="4">
        <f t="shared" si="0"/>
        <v>396.96000000000004</v>
      </c>
      <c r="G23" s="4">
        <f t="shared" si="0"/>
        <v>600</v>
      </c>
      <c r="H23" s="4">
        <f t="shared" si="0"/>
        <v>292</v>
      </c>
      <c r="I23" s="4">
        <f t="shared" si="0"/>
        <v>35</v>
      </c>
      <c r="J23" s="55">
        <f>SUM(D23:I23)</f>
        <v>2524.4299999999998</v>
      </c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9" sqref="A9"/>
    </sheetView>
  </sheetViews>
  <sheetFormatPr defaultRowHeight="15" x14ac:dyDescent="0.25"/>
  <cols>
    <col min="1" max="1" width="12.140625" customWidth="1"/>
    <col min="2" max="2" width="28" customWidth="1"/>
    <col min="3" max="3" width="8.85546875" customWidth="1"/>
    <col min="4" max="4" width="12" customWidth="1"/>
    <col min="5" max="5" width="10.5703125" customWidth="1"/>
    <col min="6" max="6" width="12.42578125" customWidth="1"/>
    <col min="7" max="7" width="12" customWidth="1"/>
  </cols>
  <sheetData>
    <row r="1" spans="1:9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3" spans="1:9" s="7" customFormat="1" x14ac:dyDescent="0.25">
      <c r="A3" s="5" t="s">
        <v>2</v>
      </c>
      <c r="B3" s="5" t="s">
        <v>3</v>
      </c>
      <c r="C3" s="5" t="s">
        <v>8</v>
      </c>
      <c r="D3" s="6" t="s">
        <v>4</v>
      </c>
      <c r="E3" s="5" t="s">
        <v>5</v>
      </c>
      <c r="F3" s="5" t="s">
        <v>6</v>
      </c>
      <c r="G3" s="5" t="s">
        <v>7</v>
      </c>
      <c r="H3" s="5" t="s">
        <v>9</v>
      </c>
    </row>
    <row r="4" spans="1:9" s="11" customFormat="1" x14ac:dyDescent="0.25">
      <c r="A4" s="8">
        <v>42482</v>
      </c>
      <c r="B4" s="9" t="s">
        <v>17</v>
      </c>
      <c r="C4" s="9">
        <v>1</v>
      </c>
      <c r="D4" s="10">
        <v>1478</v>
      </c>
      <c r="E4" s="9">
        <v>1478</v>
      </c>
      <c r="F4" s="9"/>
      <c r="G4" s="9">
        <f>SUM(E4:F4)</f>
        <v>1478</v>
      </c>
      <c r="H4" s="9"/>
    </row>
    <row r="5" spans="1:9" s="11" customFormat="1" x14ac:dyDescent="0.25">
      <c r="A5" s="8">
        <v>42482</v>
      </c>
      <c r="B5" s="9" t="s">
        <v>18</v>
      </c>
      <c r="C5" s="9">
        <v>2</v>
      </c>
      <c r="D5" s="10">
        <v>22</v>
      </c>
      <c r="E5" s="9">
        <v>22</v>
      </c>
      <c r="F5" s="9"/>
      <c r="G5" s="9">
        <f t="shared" ref="G5:G10" si="0">SUM(E5:F5)</f>
        <v>22</v>
      </c>
      <c r="H5" s="9"/>
    </row>
    <row r="6" spans="1:9" s="11" customFormat="1" x14ac:dyDescent="0.25">
      <c r="A6" s="8">
        <v>42641</v>
      </c>
      <c r="B6" s="9" t="s">
        <v>17</v>
      </c>
      <c r="C6" s="9">
        <v>3</v>
      </c>
      <c r="D6" s="10">
        <v>1478</v>
      </c>
      <c r="E6" s="9">
        <v>1478</v>
      </c>
      <c r="F6" s="9"/>
      <c r="G6" s="9">
        <f t="shared" si="0"/>
        <v>1478</v>
      </c>
      <c r="H6" s="9"/>
    </row>
    <row r="7" spans="1:9" s="11" customFormat="1" x14ac:dyDescent="0.25">
      <c r="A7" s="8">
        <v>42641</v>
      </c>
      <c r="B7" s="9" t="s">
        <v>18</v>
      </c>
      <c r="C7" s="9">
        <v>4</v>
      </c>
      <c r="D7" s="10">
        <v>22</v>
      </c>
      <c r="E7" s="9">
        <v>22</v>
      </c>
      <c r="F7" s="9"/>
      <c r="G7" s="9">
        <v>22</v>
      </c>
      <c r="H7" s="9"/>
    </row>
    <row r="8" spans="1:9" s="11" customFormat="1" x14ac:dyDescent="0.25">
      <c r="A8" s="8">
        <v>42704</v>
      </c>
      <c r="B8" s="9" t="s">
        <v>68</v>
      </c>
      <c r="C8" s="9">
        <v>5</v>
      </c>
      <c r="D8" s="10">
        <v>0.24</v>
      </c>
      <c r="E8" s="9">
        <v>0.24</v>
      </c>
      <c r="F8" s="9"/>
      <c r="G8" s="9">
        <v>0.24</v>
      </c>
      <c r="H8" s="9">
        <v>27</v>
      </c>
    </row>
    <row r="9" spans="1:9" s="11" customFormat="1" x14ac:dyDescent="0.25">
      <c r="A9" s="8"/>
      <c r="B9" s="9"/>
      <c r="C9" s="9"/>
      <c r="D9" s="10"/>
      <c r="E9" s="9"/>
      <c r="F9" s="9"/>
      <c r="G9" s="9"/>
      <c r="H9" s="9"/>
    </row>
    <row r="10" spans="1:9" x14ac:dyDescent="0.25">
      <c r="A10" s="3"/>
      <c r="B10" s="3"/>
      <c r="C10" s="3"/>
      <c r="D10" s="12">
        <f>SUM(D4:D9)</f>
        <v>3000.24</v>
      </c>
      <c r="E10" s="12">
        <f>SUM(E4:E9)</f>
        <v>3000.24</v>
      </c>
      <c r="F10" s="12">
        <f>SUM(F4:F9)</f>
        <v>0</v>
      </c>
      <c r="G10" s="13">
        <f t="shared" si="0"/>
        <v>3000.24</v>
      </c>
      <c r="H10" s="3"/>
    </row>
  </sheetData>
  <mergeCells count="1">
    <mergeCell ref="A1:I1"/>
  </mergeCells>
  <pageMargins left="0.7" right="0.7" top="0.75" bottom="0.75" header="0.3" footer="0.3"/>
  <pageSetup paperSize="9" orientation="landscape" r:id="rId1"/>
  <ignoredErrors>
    <ignoredError sqref="G4:G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13" sqref="D13:D15"/>
    </sheetView>
  </sheetViews>
  <sheetFormatPr defaultRowHeight="15" x14ac:dyDescent="0.25"/>
  <cols>
    <col min="3" max="3" width="13.140625" customWidth="1"/>
    <col min="4" max="4" width="26.42578125" customWidth="1"/>
    <col min="5" max="5" width="16.5703125" customWidth="1"/>
    <col min="6" max="6" width="17.7109375" customWidth="1"/>
  </cols>
  <sheetData>
    <row r="1" spans="1:6" x14ac:dyDescent="0.25">
      <c r="A1" s="57" t="s">
        <v>20</v>
      </c>
      <c r="B1" s="58"/>
      <c r="C1" s="58"/>
      <c r="D1" s="58"/>
      <c r="E1" s="58"/>
      <c r="F1" s="59"/>
    </row>
    <row r="2" spans="1:6" x14ac:dyDescent="0.25">
      <c r="A2" s="57" t="s">
        <v>48</v>
      </c>
      <c r="B2" s="58"/>
      <c r="C2" s="58"/>
      <c r="D2" s="58"/>
      <c r="E2" s="58"/>
      <c r="F2" s="59"/>
    </row>
    <row r="3" spans="1:6" x14ac:dyDescent="0.25">
      <c r="A3" s="60"/>
      <c r="B3" s="66" t="s">
        <v>3</v>
      </c>
      <c r="C3" s="66" t="s">
        <v>21</v>
      </c>
      <c r="D3" s="66" t="s">
        <v>22</v>
      </c>
      <c r="E3" s="67" t="s">
        <v>23</v>
      </c>
      <c r="F3" s="25" t="s">
        <v>11</v>
      </c>
    </row>
    <row r="4" spans="1:6" x14ac:dyDescent="0.25">
      <c r="A4" s="61"/>
      <c r="B4" s="66"/>
      <c r="C4" s="66"/>
      <c r="D4" s="66"/>
      <c r="E4" s="67"/>
      <c r="F4" s="25" t="s">
        <v>24</v>
      </c>
    </row>
    <row r="5" spans="1:6" ht="30" x14ac:dyDescent="0.25">
      <c r="A5" s="1"/>
      <c r="B5" s="26" t="s">
        <v>25</v>
      </c>
      <c r="C5" s="26" t="s">
        <v>26</v>
      </c>
      <c r="D5" s="26" t="s">
        <v>27</v>
      </c>
      <c r="E5" s="28" t="s">
        <v>28</v>
      </c>
      <c r="F5" s="27">
        <v>1500</v>
      </c>
    </row>
    <row r="6" spans="1:6" ht="30" x14ac:dyDescent="0.25">
      <c r="A6" s="1"/>
      <c r="B6" s="26" t="s">
        <v>29</v>
      </c>
      <c r="C6" s="26" t="s">
        <v>26</v>
      </c>
      <c r="D6" s="26" t="s">
        <v>30</v>
      </c>
      <c r="E6" s="28" t="s">
        <v>31</v>
      </c>
      <c r="F6" s="27">
        <v>450</v>
      </c>
    </row>
    <row r="7" spans="1:6" x14ac:dyDescent="0.25">
      <c r="A7" s="1"/>
      <c r="B7" s="26" t="s">
        <v>32</v>
      </c>
      <c r="C7" s="26" t="s">
        <v>33</v>
      </c>
      <c r="D7" s="26" t="s">
        <v>34</v>
      </c>
      <c r="E7" s="29">
        <v>100</v>
      </c>
      <c r="F7" s="27">
        <v>100</v>
      </c>
    </row>
    <row r="8" spans="1:6" ht="30" x14ac:dyDescent="0.25">
      <c r="A8" s="1"/>
      <c r="B8" s="26" t="s">
        <v>35</v>
      </c>
      <c r="C8" s="26" t="s">
        <v>36</v>
      </c>
      <c r="D8" s="26" t="s">
        <v>37</v>
      </c>
      <c r="E8" s="28" t="s">
        <v>38</v>
      </c>
      <c r="F8" s="27">
        <v>500</v>
      </c>
    </row>
    <row r="9" spans="1:6" ht="30" x14ac:dyDescent="0.25">
      <c r="A9" s="1"/>
      <c r="B9" s="26" t="s">
        <v>39</v>
      </c>
      <c r="C9" s="26" t="s">
        <v>40</v>
      </c>
      <c r="D9" s="26" t="s">
        <v>41</v>
      </c>
      <c r="E9" s="28" t="s">
        <v>31</v>
      </c>
      <c r="F9" s="27">
        <v>600</v>
      </c>
    </row>
    <row r="10" spans="1:6" ht="30" x14ac:dyDescent="0.25">
      <c r="A10" s="1"/>
      <c r="B10" s="26" t="s">
        <v>34</v>
      </c>
      <c r="C10" s="26" t="s">
        <v>36</v>
      </c>
      <c r="D10" s="30" t="s">
        <v>42</v>
      </c>
      <c r="E10" s="28" t="s">
        <v>43</v>
      </c>
      <c r="F10" s="27">
        <v>3000</v>
      </c>
    </row>
    <row r="11" spans="1:6" ht="30" x14ac:dyDescent="0.25">
      <c r="A11" s="1"/>
      <c r="B11" s="26" t="s">
        <v>44</v>
      </c>
      <c r="C11" s="26" t="s">
        <v>33</v>
      </c>
      <c r="D11" s="26" t="s">
        <v>45</v>
      </c>
      <c r="E11" s="29">
        <v>150</v>
      </c>
      <c r="F11" s="27">
        <v>150</v>
      </c>
    </row>
    <row r="12" spans="1:6" ht="30" x14ac:dyDescent="0.25">
      <c r="A12" s="1"/>
      <c r="B12" s="26" t="s">
        <v>46</v>
      </c>
      <c r="C12" s="26" t="s">
        <v>33</v>
      </c>
      <c r="D12" s="26" t="s">
        <v>47</v>
      </c>
      <c r="E12" s="29">
        <v>5000</v>
      </c>
      <c r="F12" s="27">
        <v>5000</v>
      </c>
    </row>
    <row r="13" spans="1:6" x14ac:dyDescent="0.25">
      <c r="A13" s="60"/>
      <c r="B13" s="68"/>
      <c r="C13" s="68"/>
      <c r="D13" s="69" t="s">
        <v>7</v>
      </c>
      <c r="E13" s="70"/>
      <c r="F13" s="63">
        <v>11300</v>
      </c>
    </row>
    <row r="14" spans="1:6" x14ac:dyDescent="0.25">
      <c r="A14" s="62"/>
      <c r="B14" s="68"/>
      <c r="C14" s="68"/>
      <c r="D14" s="68"/>
      <c r="E14" s="70"/>
      <c r="F14" s="64"/>
    </row>
    <row r="15" spans="1:6" x14ac:dyDescent="0.25">
      <c r="A15" s="61"/>
      <c r="B15" s="68"/>
      <c r="C15" s="68"/>
      <c r="D15" s="68"/>
      <c r="E15" s="70"/>
      <c r="F15" s="65"/>
    </row>
  </sheetData>
  <mergeCells count="13">
    <mergeCell ref="A1:F1"/>
    <mergeCell ref="A2:F2"/>
    <mergeCell ref="A3:A4"/>
    <mergeCell ref="A13:A15"/>
    <mergeCell ref="F13:F15"/>
    <mergeCell ref="B3:B4"/>
    <mergeCell ref="C3:C4"/>
    <mergeCell ref="D3:D4"/>
    <mergeCell ref="E3:E4"/>
    <mergeCell ref="B13:B15"/>
    <mergeCell ref="C13:C15"/>
    <mergeCell ref="D13:D15"/>
    <mergeCell ref="E13:E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L7" sqref="L7"/>
    </sheetView>
  </sheetViews>
  <sheetFormatPr defaultRowHeight="15" x14ac:dyDescent="0.25"/>
  <cols>
    <col min="1" max="1" width="11" customWidth="1"/>
    <col min="11" max="11" width="12.28515625" customWidth="1"/>
  </cols>
  <sheetData>
    <row r="1" spans="1:13" x14ac:dyDescent="0.25">
      <c r="A1" s="31" t="s">
        <v>49</v>
      </c>
      <c r="B1" s="31"/>
      <c r="C1" s="31"/>
      <c r="D1" s="31"/>
      <c r="E1" s="31"/>
      <c r="F1" s="31"/>
      <c r="G1" s="31"/>
      <c r="H1" s="31" t="s">
        <v>50</v>
      </c>
      <c r="I1" s="32"/>
      <c r="J1" s="31"/>
      <c r="K1" s="31"/>
      <c r="L1" s="31"/>
      <c r="M1" s="32"/>
    </row>
    <row r="2" spans="1:13" x14ac:dyDescent="0.25">
      <c r="A2" s="31" t="s">
        <v>76</v>
      </c>
      <c r="B2" s="31" t="s">
        <v>11</v>
      </c>
      <c r="C2" s="31"/>
      <c r="D2" s="31"/>
      <c r="E2" s="31" t="s">
        <v>77</v>
      </c>
      <c r="F2" s="31" t="s">
        <v>11</v>
      </c>
      <c r="G2" s="31"/>
      <c r="H2" s="31" t="s">
        <v>24</v>
      </c>
      <c r="I2" s="32"/>
      <c r="J2" s="31"/>
      <c r="K2" s="31"/>
      <c r="L2" s="31" t="s">
        <v>77</v>
      </c>
      <c r="M2" s="32" t="s">
        <v>11</v>
      </c>
    </row>
    <row r="3" spans="1:13" x14ac:dyDescent="0.25">
      <c r="A3" s="33"/>
      <c r="B3" s="52">
        <v>2870</v>
      </c>
      <c r="C3" s="52" t="s">
        <v>51</v>
      </c>
      <c r="D3" s="52"/>
      <c r="E3" s="52">
        <v>2956</v>
      </c>
      <c r="F3" s="52"/>
      <c r="G3" s="34"/>
      <c r="H3" s="52">
        <v>1172.07</v>
      </c>
      <c r="I3" s="32"/>
      <c r="J3" t="s">
        <v>52</v>
      </c>
      <c r="L3" s="52">
        <v>1115.8800000000001</v>
      </c>
      <c r="M3" s="34"/>
    </row>
    <row r="4" spans="1:13" x14ac:dyDescent="0.25">
      <c r="B4" s="52">
        <v>485.29</v>
      </c>
      <c r="C4" s="52" t="s">
        <v>53</v>
      </c>
      <c r="D4" s="52"/>
      <c r="E4" s="52">
        <v>44.24</v>
      </c>
      <c r="F4" s="52"/>
      <c r="G4" s="34"/>
      <c r="H4" s="52">
        <v>189.4</v>
      </c>
      <c r="I4" s="32"/>
      <c r="J4" t="s">
        <v>13</v>
      </c>
      <c r="L4" s="52">
        <v>84.59</v>
      </c>
      <c r="M4" s="34"/>
    </row>
    <row r="5" spans="1:13" x14ac:dyDescent="0.25">
      <c r="B5" s="51">
        <f>SUM(B3:B4)</f>
        <v>3355.29</v>
      </c>
      <c r="C5" s="52"/>
      <c r="D5" s="52"/>
      <c r="E5" s="51">
        <f>SUM(E3:E4)</f>
        <v>3000.24</v>
      </c>
      <c r="F5" s="52"/>
      <c r="G5" s="34"/>
      <c r="H5" s="52">
        <v>265</v>
      </c>
      <c r="I5" s="32"/>
      <c r="J5" t="s">
        <v>54</v>
      </c>
      <c r="L5" s="52">
        <v>276.49</v>
      </c>
      <c r="M5" s="34"/>
    </row>
    <row r="6" spans="1:13" x14ac:dyDescent="0.25">
      <c r="B6" s="53">
        <v>1463.75</v>
      </c>
      <c r="C6" s="52" t="s">
        <v>55</v>
      </c>
      <c r="D6" s="52"/>
      <c r="E6" s="53">
        <v>2084.3000000000002</v>
      </c>
      <c r="F6" s="52"/>
      <c r="G6" s="34"/>
      <c r="H6" s="52">
        <v>73.27</v>
      </c>
      <c r="I6" s="32"/>
      <c r="J6" t="s">
        <v>56</v>
      </c>
      <c r="L6" s="52">
        <v>75.47</v>
      </c>
      <c r="M6" s="34"/>
    </row>
    <row r="7" spans="1:13" x14ac:dyDescent="0.25">
      <c r="B7" s="52">
        <f>B5+B6</f>
        <v>4819.04</v>
      </c>
      <c r="C7" s="52"/>
      <c r="D7" s="52"/>
      <c r="E7" s="52">
        <f>SUM(E5:E6)</f>
        <v>5084.54</v>
      </c>
      <c r="F7" s="51">
        <f>E7</f>
        <v>5084.54</v>
      </c>
      <c r="G7" s="32"/>
      <c r="H7" s="52">
        <f>30+36</f>
        <v>66</v>
      </c>
      <c r="I7" s="32"/>
      <c r="J7" t="s">
        <v>57</v>
      </c>
      <c r="L7" s="52">
        <v>45</v>
      </c>
      <c r="M7" s="34"/>
    </row>
    <row r="8" spans="1:13" x14ac:dyDescent="0.25">
      <c r="A8" s="31" t="s">
        <v>58</v>
      </c>
      <c r="B8" s="54">
        <f>I15</f>
        <v>2720.74</v>
      </c>
      <c r="C8" s="51" t="s">
        <v>59</v>
      </c>
      <c r="D8" s="52"/>
      <c r="E8" s="54">
        <f>SUM(M15)</f>
        <v>2524.4300000000003</v>
      </c>
      <c r="F8" s="54"/>
      <c r="G8" s="35"/>
      <c r="H8" s="52">
        <v>0</v>
      </c>
      <c r="I8" s="32"/>
      <c r="J8" t="s">
        <v>73</v>
      </c>
      <c r="L8" s="52">
        <v>35</v>
      </c>
      <c r="M8" s="34"/>
    </row>
    <row r="9" spans="1:13" x14ac:dyDescent="0.25">
      <c r="B9" s="36"/>
      <c r="E9" s="33"/>
      <c r="F9" s="37"/>
      <c r="G9" s="48"/>
      <c r="H9" s="52">
        <v>200</v>
      </c>
      <c r="I9" s="32"/>
      <c r="J9" t="s">
        <v>37</v>
      </c>
      <c r="L9" s="52">
        <v>200</v>
      </c>
      <c r="M9" s="34"/>
    </row>
    <row r="10" spans="1:13" x14ac:dyDescent="0.25">
      <c r="B10" s="38">
        <v>2084.3000000000002</v>
      </c>
      <c r="C10" s="31" t="s">
        <v>60</v>
      </c>
      <c r="D10" s="31"/>
      <c r="E10" s="31"/>
      <c r="F10" s="39">
        <f>E7-E8</f>
        <v>2560.1099999999997</v>
      </c>
      <c r="H10" s="52">
        <v>400</v>
      </c>
      <c r="I10" s="32"/>
      <c r="J10" t="s">
        <v>61</v>
      </c>
      <c r="L10" s="52">
        <v>400</v>
      </c>
      <c r="M10" s="34"/>
    </row>
    <row r="11" spans="1:13" x14ac:dyDescent="0.25">
      <c r="F11" s="34"/>
      <c r="G11" s="34"/>
      <c r="H11" s="52">
        <v>15</v>
      </c>
      <c r="I11" s="32"/>
      <c r="J11" t="s">
        <v>62</v>
      </c>
      <c r="L11" s="52">
        <v>0</v>
      </c>
      <c r="M11" s="34"/>
    </row>
    <row r="12" spans="1:13" x14ac:dyDescent="0.25">
      <c r="A12" s="40"/>
      <c r="B12" s="41"/>
      <c r="C12" s="43"/>
      <c r="D12" s="43"/>
      <c r="E12" s="43"/>
      <c r="F12" s="44"/>
      <c r="G12" s="48"/>
      <c r="H12" s="52">
        <v>0</v>
      </c>
      <c r="I12" s="32"/>
      <c r="J12" t="s">
        <v>63</v>
      </c>
      <c r="L12" s="52">
        <v>0</v>
      </c>
      <c r="M12" s="34"/>
    </row>
    <row r="13" spans="1:13" x14ac:dyDescent="0.25">
      <c r="A13" s="31"/>
      <c r="F13" s="34"/>
      <c r="G13" s="48"/>
      <c r="H13" s="52">
        <v>340</v>
      </c>
      <c r="I13" s="32"/>
      <c r="J13" t="s">
        <v>66</v>
      </c>
      <c r="L13" s="52">
        <v>292</v>
      </c>
      <c r="M13" s="34"/>
    </row>
    <row r="14" spans="1:13" x14ac:dyDescent="0.25">
      <c r="F14" s="34"/>
      <c r="G14" s="34"/>
      <c r="H14" s="33"/>
      <c r="I14" s="47"/>
      <c r="L14" s="33"/>
      <c r="M14" s="47"/>
    </row>
    <row r="15" spans="1:13" x14ac:dyDescent="0.25">
      <c r="F15" s="34"/>
      <c r="G15" s="34"/>
      <c r="H15" s="33"/>
      <c r="I15" s="39">
        <f>SUM(H3:H13)</f>
        <v>2720.74</v>
      </c>
      <c r="L15" s="33"/>
      <c r="M15" s="39">
        <f>SUM(L3:L13)</f>
        <v>2524.4300000000003</v>
      </c>
    </row>
    <row r="16" spans="1:13" x14ac:dyDescent="0.25">
      <c r="A16" s="31"/>
      <c r="F16" s="34"/>
      <c r="G16" s="34"/>
    </row>
    <row r="17" spans="1:13" x14ac:dyDescent="0.25">
      <c r="A17" s="46"/>
      <c r="E17" s="33"/>
      <c r="F17" s="34"/>
      <c r="G17" s="32"/>
    </row>
    <row r="18" spans="1:13" x14ac:dyDescent="0.25">
      <c r="A18" s="46"/>
      <c r="F18" s="34"/>
      <c r="G18" s="34"/>
    </row>
    <row r="19" spans="1:13" x14ac:dyDescent="0.25">
      <c r="E19" s="33"/>
      <c r="F19" s="34"/>
      <c r="G19" s="34"/>
      <c r="H19" s="33"/>
      <c r="I19" s="32"/>
      <c r="L19" s="33"/>
      <c r="M19" s="34"/>
    </row>
    <row r="20" spans="1:13" x14ac:dyDescent="0.25">
      <c r="F20" s="34"/>
      <c r="G20" s="34"/>
      <c r="H20" s="33"/>
      <c r="I20" s="32"/>
      <c r="K20" s="40"/>
      <c r="L20" s="33"/>
      <c r="M20" s="34"/>
    </row>
    <row r="21" spans="1:13" x14ac:dyDescent="0.25">
      <c r="E21" s="33"/>
      <c r="F21" s="32"/>
      <c r="G21" s="34"/>
      <c r="H21" s="33"/>
      <c r="I21" s="32"/>
      <c r="L21" s="33"/>
      <c r="M21" s="34"/>
    </row>
    <row r="22" spans="1:13" x14ac:dyDescent="0.25">
      <c r="F22" s="34"/>
      <c r="G22" s="34"/>
      <c r="I22" s="32"/>
      <c r="L22" s="33"/>
      <c r="M22" s="34"/>
    </row>
    <row r="23" spans="1:13" x14ac:dyDescent="0.25">
      <c r="F23" s="34"/>
      <c r="G23" s="34"/>
      <c r="I23" s="32"/>
      <c r="M23" s="34"/>
    </row>
    <row r="24" spans="1:13" x14ac:dyDescent="0.25">
      <c r="G24" s="34"/>
      <c r="I24" s="32"/>
      <c r="M24" s="34"/>
    </row>
    <row r="25" spans="1:13" x14ac:dyDescent="0.25">
      <c r="G25" s="32"/>
      <c r="I25" s="32"/>
      <c r="M25" s="34"/>
    </row>
    <row r="26" spans="1:13" x14ac:dyDescent="0.25">
      <c r="G26" s="34"/>
      <c r="I26" s="32"/>
      <c r="M26" s="34"/>
    </row>
    <row r="27" spans="1:13" x14ac:dyDescent="0.25">
      <c r="G27" s="34"/>
      <c r="I27" s="32"/>
      <c r="M27" s="34"/>
    </row>
    <row r="28" spans="1:13" x14ac:dyDescent="0.25">
      <c r="G28" s="45"/>
      <c r="I28" s="32"/>
      <c r="M28" s="34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view="pageLayout" zoomScaleNormal="100" workbookViewId="0">
      <selection activeCell="C4" sqref="C4"/>
    </sheetView>
  </sheetViews>
  <sheetFormatPr defaultRowHeight="15" x14ac:dyDescent="0.25"/>
  <cols>
    <col min="1" max="1" width="10.7109375" customWidth="1"/>
    <col min="2" max="2" width="10.5703125" customWidth="1"/>
    <col min="5" max="5" width="11" customWidth="1"/>
  </cols>
  <sheetData>
    <row r="1" spans="1:14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x14ac:dyDescent="0.25">
      <c r="A3" s="31" t="s">
        <v>69</v>
      </c>
    </row>
    <row r="4" spans="1:14" x14ac:dyDescent="0.25">
      <c r="A4" t="s">
        <v>84</v>
      </c>
      <c r="F4">
        <v>2658.87</v>
      </c>
    </row>
    <row r="6" spans="1:14" x14ac:dyDescent="0.25">
      <c r="A6" s="49" t="s">
        <v>71</v>
      </c>
    </row>
    <row r="7" spans="1:14" x14ac:dyDescent="0.25">
      <c r="A7" s="31">
        <v>354</v>
      </c>
      <c r="F7" s="31">
        <v>-100</v>
      </c>
    </row>
    <row r="8" spans="1:14" x14ac:dyDescent="0.25">
      <c r="A8" s="49" t="s">
        <v>80</v>
      </c>
    </row>
    <row r="9" spans="1:14" x14ac:dyDescent="0.25">
      <c r="A9" s="49"/>
    </row>
    <row r="10" spans="1:14" x14ac:dyDescent="0.25">
      <c r="A10" s="49"/>
    </row>
    <row r="11" spans="1:14" x14ac:dyDescent="0.25">
      <c r="A11" s="49" t="s">
        <v>72</v>
      </c>
      <c r="B11" s="46"/>
      <c r="F11" s="31">
        <f>SUM(F4:F10)</f>
        <v>2558.87</v>
      </c>
    </row>
    <row r="13" spans="1:14" x14ac:dyDescent="0.25">
      <c r="A13" s="31" t="s">
        <v>64</v>
      </c>
      <c r="F13" s="34"/>
    </row>
    <row r="14" spans="1:14" x14ac:dyDescent="0.25">
      <c r="A14" s="31" t="s">
        <v>65</v>
      </c>
      <c r="F14" s="34"/>
    </row>
    <row r="15" spans="1:14" x14ac:dyDescent="0.25">
      <c r="A15" s="46">
        <v>42501</v>
      </c>
      <c r="C15" t="s">
        <v>67</v>
      </c>
      <c r="E15">
        <v>939.93</v>
      </c>
      <c r="F15" s="34"/>
    </row>
    <row r="16" spans="1:14" x14ac:dyDescent="0.25">
      <c r="A16" s="46">
        <v>42673</v>
      </c>
      <c r="C16" t="s">
        <v>68</v>
      </c>
      <c r="E16" s="42">
        <f>0.24</f>
        <v>0.24</v>
      </c>
      <c r="F16" s="34"/>
    </row>
    <row r="17" spans="1:6" x14ac:dyDescent="0.25">
      <c r="D17" t="s">
        <v>60</v>
      </c>
      <c r="E17">
        <f>SUM(E15:E16)</f>
        <v>940.17</v>
      </c>
      <c r="F17" s="51">
        <f>SUM(E17)</f>
        <v>940.17</v>
      </c>
    </row>
    <row r="20" spans="1:6" x14ac:dyDescent="0.25">
      <c r="A20" s="71" t="s">
        <v>78</v>
      </c>
      <c r="B20" s="71"/>
      <c r="C20" s="71"/>
      <c r="F20" s="51">
        <f>SUM(F11+F17)</f>
        <v>3499.04</v>
      </c>
    </row>
  </sheetData>
  <mergeCells count="2">
    <mergeCell ref="A1:N1"/>
    <mergeCell ref="A20:C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Expenditure</vt:lpstr>
      <vt:lpstr>Income</vt:lpstr>
      <vt:lpstr>Asset Register</vt:lpstr>
      <vt:lpstr>Accounts</vt:lpstr>
      <vt:lpstr>Bank Recon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 User</dc:creator>
  <cp:lastModifiedBy>Home User</cp:lastModifiedBy>
  <cp:lastPrinted>2017-03-28T13:45:01Z</cp:lastPrinted>
  <dcterms:created xsi:type="dcterms:W3CDTF">2016-04-21T11:18:19Z</dcterms:created>
  <dcterms:modified xsi:type="dcterms:W3CDTF">2017-04-24T15:27:43Z</dcterms:modified>
</cp:coreProperties>
</file>