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399a94314a757ff/Documents/Beaumont Parish Council/Accounts/Acts2026/"/>
    </mc:Choice>
  </mc:AlternateContent>
  <xr:revisionPtr revIDLastSave="7" documentId="8_{3E9CDF1A-DD17-484A-9A47-01F400D62008}" xr6:coauthVersionLast="47" xr6:coauthVersionMax="47" xr10:uidLastSave="{3CBB3504-03ED-48C0-91F0-6E307CBA9C33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N28" i="1" s="1"/>
  <c r="H26" i="1"/>
  <c r="K26" i="1" s="1"/>
  <c r="H24" i="1"/>
  <c r="K24" i="1" s="1"/>
  <c r="H20" i="1"/>
  <c r="K20" i="1" s="1"/>
  <c r="H18" i="1"/>
  <c r="K18" i="1" s="1"/>
  <c r="H16" i="1"/>
  <c r="L16" i="1" s="1"/>
  <c r="H14" i="1"/>
  <c r="L14" i="1" s="1"/>
  <c r="N14" i="1" s="1"/>
  <c r="H12" i="1"/>
  <c r="L12" i="1" s="1"/>
  <c r="G28" i="1"/>
  <c r="M28" i="1" s="1"/>
  <c r="G26" i="1"/>
  <c r="M26" i="1" s="1"/>
  <c r="G24" i="1"/>
  <c r="M24" i="1" s="1"/>
  <c r="G20" i="1"/>
  <c r="M20" i="1"/>
  <c r="G18" i="1"/>
  <c r="M18" i="1" s="1"/>
  <c r="G16" i="1"/>
  <c r="M16" i="1"/>
  <c r="G14" i="1"/>
  <c r="M14" i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8" i="1"/>
  <c r="L26" i="1"/>
  <c r="N26" i="1" s="1"/>
  <c r="F22" i="1"/>
  <c r="D22" i="1"/>
  <c r="L18" i="1" l="1"/>
  <c r="N18" i="1" s="1"/>
  <c r="L24" i="1"/>
  <c r="K16" i="1"/>
  <c r="K14" i="1"/>
  <c r="N12" i="1"/>
  <c r="K12" i="1"/>
  <c r="I22" i="1"/>
  <c r="G22" i="1"/>
  <c r="M22" i="1" s="1"/>
  <c r="J22" i="1"/>
  <c r="N10" i="1"/>
  <c r="H22" i="1"/>
  <c r="N16" i="1"/>
  <c r="L20" i="1"/>
  <c r="L22" i="1" l="1"/>
  <c r="K22" i="1"/>
</calcChain>
</file>

<file path=xl/sharedStrings.xml><?xml version="1.0" encoding="utf-8"?>
<sst xmlns="http://schemas.openxmlformats.org/spreadsheetml/2006/main" count="28" uniqueCount="25">
  <si>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</si>
  <si>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</si>
  <si>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</si>
  <si>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</si>
  <si>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</si>
  <si>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</si>
  <si>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</si>
  <si>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</si>
  <si>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</si>
  <si>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</si>
  <si>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</si>
  <si>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</si>
  <si>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</si>
  <si>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</si>
  <si>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</si>
  <si>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</si>
  <si>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</si>
  <si>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</si>
  <si>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</si>
  <si>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</si>
  <si>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</si>
  <si>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2025/26 – pro forma </t>
  </si>
  <si>
    <t>As above</t>
  </si>
  <si>
    <t>Grant of £6000 (being 50% of the amount awarded, the remaining 50% to be paid next financial year)  for building of toilet in newly refurbished Parish Hall.</t>
  </si>
  <si>
    <t>Grant of £6000 awarded for building of toilet in newly refurbished Parish Hall made an overall deficit in reserve funds of £4050.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</si>
</sst>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8" fillId="3" borderId="2" xfId="0" applyFont="1" applyFill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10" fillId="0" borderId="0" xfId="0" applyFont="1"/>
    <xf numFmtId="0" fontId="11" fillId="0" borderId="0" xfId="0" applyFont="1" applyAlignment="1">
      <alignment horizontal="left" vertical="center" indent="2"/>
    </xf>
    <xf numFmtId="0" fontId="10" fillId="0" borderId="0" xfId="0" applyFont="1" applyAlignment="1">
      <alignment horizontal="center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topLeftCell="A7" zoomScale="85" zoomScaleNormal="85" workbookViewId="0">
      <selection activeCell="O7" sqref="O7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6384" width="9.109375" style="2"/>
  </cols>
  <sheetData>
    <row r="1" spans="1:14" ht="17.399999999999999" x14ac:dyDescent="0.25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8"/>
      <c r="M1" s="8"/>
    </row>
    <row r="2" spans="1:14" ht="15.6" x14ac:dyDescent="0.25">
      <c r="A2" s="21" t="s">
        <v>12</v>
      </c>
      <c r="B2" s="13"/>
      <c r="C2" s="12"/>
      <c r="D2" s="13"/>
      <c r="E2" s="13"/>
      <c r="F2" s="13"/>
      <c r="G2" s="13"/>
      <c r="H2" s="13"/>
      <c r="I2" s="13"/>
      <c r="J2" s="13"/>
      <c r="K2" s="13"/>
      <c r="L2" s="8"/>
      <c r="M2" s="8"/>
    </row>
    <row r="3" spans="1:14" x14ac:dyDescent="0.25">
      <c r="A3" s="1" t="s">
        <v>15</v>
      </c>
    </row>
    <row r="4" spans="1:14" ht="79.5" customHeight="1" x14ac:dyDescent="0.25">
      <c r="A4" s="22" t="s">
        <v>20</v>
      </c>
      <c r="B4" s="23"/>
      <c r="C4" s="23"/>
      <c r="D4" s="23"/>
      <c r="E4" s="23"/>
      <c r="F4" s="23"/>
      <c r="G4" s="23"/>
      <c r="H4" s="23"/>
    </row>
    <row r="5" spans="1:14" x14ac:dyDescent="0.25">
      <c r="A5" s="1" t="s">
        <v>17</v>
      </c>
    </row>
    <row r="6" spans="1:14" x14ac:dyDescent="0.25">
      <c r="A6" s="16"/>
      <c r="D6" s="3"/>
      <c r="F6" s="3"/>
    </row>
    <row r="7" spans="1:14" ht="27.6" x14ac:dyDescent="0.25">
      <c r="D7" s="17">
        <v>2026</v>
      </c>
      <c r="E7" s="15"/>
      <c r="F7" s="17">
        <v>2025</v>
      </c>
      <c r="G7" s="17" t="s">
        <v>0</v>
      </c>
      <c r="H7" s="17" t="s">
        <v>0</v>
      </c>
      <c r="I7" s="17"/>
      <c r="J7" s="17"/>
      <c r="K7" s="17"/>
      <c r="L7" s="27" t="s">
        <v>11</v>
      </c>
      <c r="M7" s="28"/>
      <c r="N7" s="18" t="s">
        <v>16</v>
      </c>
    </row>
    <row r="8" spans="1:14" x14ac:dyDescent="0.25">
      <c r="D8" s="17" t="s">
        <v>1</v>
      </c>
      <c r="E8" s="15"/>
      <c r="F8" s="17" t="s">
        <v>1</v>
      </c>
      <c r="G8" s="17" t="s">
        <v>1</v>
      </c>
      <c r="H8" s="17" t="s">
        <v>10</v>
      </c>
      <c r="I8" s="17"/>
      <c r="J8" s="17"/>
      <c r="K8" s="15"/>
      <c r="L8" s="17" t="s">
        <v>18</v>
      </c>
      <c r="M8" s="17" t="s">
        <v>19</v>
      </c>
    </row>
    <row r="9" spans="1:14" ht="14.4" thickBot="1" x14ac:dyDescent="0.3">
      <c r="D9" s="3"/>
      <c r="E9" s="3"/>
    </row>
    <row r="10" spans="1:14" ht="30" customHeight="1" thickBot="1" x14ac:dyDescent="0.3">
      <c r="A10" s="26" t="s">
        <v>2</v>
      </c>
      <c r="B10" s="26"/>
      <c r="C10" s="26"/>
      <c r="D10" s="7">
        <v>23742</v>
      </c>
      <c r="F10" s="7">
        <v>25928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</row>
    <row r="11" spans="1:14" ht="14.4" thickBot="1" x14ac:dyDescent="0.3">
      <c r="D11" s="4"/>
      <c r="F11" s="4"/>
    </row>
    <row r="12" spans="1:14" ht="14.4" thickBot="1" x14ac:dyDescent="0.3">
      <c r="A12" s="29" t="s">
        <v>13</v>
      </c>
      <c r="B12" s="30"/>
      <c r="C12" s="31"/>
      <c r="D12" s="7">
        <v>8800</v>
      </c>
      <c r="F12" s="7">
        <v>8600</v>
      </c>
      <c r="G12" s="4">
        <f>D12-F12</f>
        <v>200</v>
      </c>
      <c r="H12" s="5">
        <f>IF((D12&gt;F12),(D12-F12)/F12,IF(D12&lt;F12,-(D12-F12)/F12,IF(D12=F12,0)))</f>
        <v>2.3255813953488372E-2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</row>
    <row r="13" spans="1:14" ht="14.4" thickBot="1" x14ac:dyDescent="0.3">
      <c r="D13" s="4"/>
      <c r="F13" s="4"/>
      <c r="G13" s="4"/>
      <c r="H13" s="5"/>
      <c r="K13" s="3"/>
      <c r="L13" s="3"/>
      <c r="M13" s="3"/>
    </row>
    <row r="14" spans="1:14" ht="14.4" thickBot="1" x14ac:dyDescent="0.3">
      <c r="A14" s="24" t="s">
        <v>3</v>
      </c>
      <c r="B14" s="24"/>
      <c r="C14" s="24"/>
      <c r="D14" s="7">
        <v>1365</v>
      </c>
      <c r="F14" s="7">
        <v>928</v>
      </c>
      <c r="G14" s="4">
        <f>D14-F14</f>
        <v>437</v>
      </c>
      <c r="H14" s="5">
        <f>IF((D14&gt;F14),(D14-F14)/F14,IF(D14&lt;F14,-(D14-F14)/F14,IF(D14=F14,0)))</f>
        <v>0.47090517241379309</v>
      </c>
      <c r="I14" s="2">
        <f>IF(D14-F14&lt;500,0,IF(D14-F14&gt;500,1,IF(D14-F14=500,1)))</f>
        <v>0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>Explanation not required, difference less than £500</v>
      </c>
    </row>
    <row r="15" spans="1:14" ht="14.4" thickBot="1" x14ac:dyDescent="0.3">
      <c r="D15" s="4"/>
      <c r="F15" s="4"/>
      <c r="G15" s="4"/>
      <c r="H15" s="5"/>
      <c r="K15" s="3"/>
      <c r="L15" s="3"/>
      <c r="M15" s="3"/>
    </row>
    <row r="16" spans="1:14" ht="14.4" thickBot="1" x14ac:dyDescent="0.3">
      <c r="A16" s="24" t="s">
        <v>4</v>
      </c>
      <c r="B16" s="24"/>
      <c r="C16" s="24"/>
      <c r="D16" s="7">
        <v>2487</v>
      </c>
      <c r="F16" s="7">
        <v>2595</v>
      </c>
      <c r="G16" s="4">
        <f>D16-F16</f>
        <v>-108</v>
      </c>
      <c r="H16" s="5">
        <f>IF((D16&gt;F16),(D16-F16)/F16,IF(D16&lt;F16,-(D16-F16)/F16,IF(D16=F16,0)))</f>
        <v>4.161849710982659E-2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</row>
    <row r="17" spans="1:22" ht="14.4" thickBot="1" x14ac:dyDescent="0.3">
      <c r="D17" s="4"/>
      <c r="F17" s="4"/>
      <c r="G17" s="4"/>
      <c r="H17" s="5"/>
      <c r="K17" s="3"/>
      <c r="L17" s="3"/>
      <c r="M17" s="3"/>
    </row>
    <row r="18" spans="1:22" ht="14.4" thickBot="1" x14ac:dyDescent="0.3">
      <c r="A18" s="24" t="s">
        <v>7</v>
      </c>
      <c r="B18" s="24"/>
      <c r="C18" s="24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</row>
    <row r="19" spans="1:22" ht="14.4" thickBot="1" x14ac:dyDescent="0.3">
      <c r="D19" s="4"/>
      <c r="F19" s="4"/>
      <c r="G19" s="4"/>
      <c r="H19" s="5"/>
      <c r="K19" s="3"/>
      <c r="L19" s="3"/>
      <c r="M19" s="3"/>
    </row>
    <row r="20" spans="1:22" ht="42" thickBot="1" x14ac:dyDescent="0.3">
      <c r="A20" s="24" t="s">
        <v>14</v>
      </c>
      <c r="B20" s="24"/>
      <c r="C20" s="24"/>
      <c r="D20" s="7">
        <v>11728</v>
      </c>
      <c r="F20" s="7">
        <v>9119</v>
      </c>
      <c r="G20" s="4">
        <f>D20-F20</f>
        <v>2609</v>
      </c>
      <c r="H20" s="5">
        <f>IF((D20&gt;F20),(D20-F20)/F20,IF(D20&lt;F20,-(D20-F20)/F20,IF(D20=F20,0)))</f>
        <v>0.28610593266805573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">
        <v>23</v>
      </c>
    </row>
    <row r="21" spans="1:22" ht="14.4" thickBot="1" x14ac:dyDescent="0.3">
      <c r="D21" s="4"/>
      <c r="F21" s="4"/>
      <c r="G21" s="4"/>
      <c r="H21" s="5"/>
      <c r="K21" s="3"/>
      <c r="L21" s="3"/>
      <c r="M21" s="3"/>
    </row>
    <row r="22" spans="1:22" ht="42" thickBot="1" x14ac:dyDescent="0.3">
      <c r="A22" s="6" t="s">
        <v>5</v>
      </c>
      <c r="D22" s="19">
        <f>D10+D12+D14-D16-D18-D20</f>
        <v>19692</v>
      </c>
      <c r="F22" s="19">
        <f>F10+F12+F14-F16-F18-F20</f>
        <v>23742</v>
      </c>
      <c r="G22" s="4">
        <f>D22-F22</f>
        <v>-4050</v>
      </c>
      <c r="H22" s="5">
        <f>IF((D22&gt;F22),(D22-F22)/F22,IF(D22&lt;F22,-(D22-F22)/F22,IF(D22=F22,0)))</f>
        <v>0.17058377558756635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">
        <v>24</v>
      </c>
    </row>
    <row r="23" spans="1:22" ht="14.4" thickBot="1" x14ac:dyDescent="0.3">
      <c r="D23" s="4"/>
      <c r="F23" s="4"/>
      <c r="G23" s="4"/>
      <c r="H23" s="5"/>
      <c r="K23" s="3"/>
      <c r="L23" s="3"/>
      <c r="M23" s="3"/>
    </row>
    <row r="24" spans="1:22" ht="14.4" thickBot="1" x14ac:dyDescent="0.3">
      <c r="A24" s="24" t="s">
        <v>9</v>
      </c>
      <c r="B24" s="24"/>
      <c r="C24" s="24"/>
      <c r="D24" s="7">
        <v>19692</v>
      </c>
      <c r="F24" s="7">
        <v>23742</v>
      </c>
      <c r="G24" s="4">
        <f>D24-F24</f>
        <v>-4050</v>
      </c>
      <c r="H24" s="5">
        <f>IF((D24&gt;F24),(D24-F24)/F24,IF(D24&lt;F24,-(D24-F24)/F24,IF(D24=F24,0)))</f>
        <v>0.17058377558756635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">
        <v>22</v>
      </c>
    </row>
    <row r="25" spans="1:22" ht="14.4" thickBot="1" x14ac:dyDescent="0.3">
      <c r="D25" s="4"/>
      <c r="F25" s="4"/>
      <c r="G25" s="4"/>
      <c r="H25" s="5"/>
      <c r="K25" s="3"/>
      <c r="L25" s="3"/>
      <c r="M25" s="3"/>
    </row>
    <row r="26" spans="1:22" ht="14.4" thickBot="1" x14ac:dyDescent="0.3">
      <c r="A26" s="24" t="s">
        <v>8</v>
      </c>
      <c r="B26" s="24"/>
      <c r="C26" s="24"/>
      <c r="D26" s="7">
        <v>50</v>
      </c>
      <c r="F26" s="7">
        <v>50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</row>
    <row r="27" spans="1:22" ht="14.4" thickBot="1" x14ac:dyDescent="0.3">
      <c r="D27" s="4"/>
      <c r="F27" s="4"/>
      <c r="G27" s="4"/>
      <c r="H27" s="5"/>
      <c r="K27" s="3"/>
      <c r="L27" s="3"/>
      <c r="M27" s="3"/>
    </row>
    <row r="28" spans="1:22" ht="14.4" thickBot="1" x14ac:dyDescent="0.3">
      <c r="A28" s="24" t="s">
        <v>6</v>
      </c>
      <c r="B28" s="24"/>
      <c r="C28" s="24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</row>
    <row r="29" spans="1:22" x14ac:dyDescent="0.25">
      <c r="H29" s="5"/>
      <c r="K29" s="3"/>
      <c r="L29" s="3"/>
      <c r="M29" s="3"/>
    </row>
    <row r="30" spans="1:22" x14ac:dyDescent="0.25">
      <c r="C30" s="10"/>
    </row>
    <row r="31" spans="1:22" ht="15" customHeight="1" x14ac:dyDescent="0.25">
      <c r="O31" s="14"/>
      <c r="P31" s="14"/>
      <c r="Q31" s="14"/>
      <c r="R31" s="14"/>
      <c r="S31" s="14"/>
      <c r="T31" s="14"/>
      <c r="U31" s="14"/>
      <c r="V31" s="14"/>
    </row>
    <row r="32" spans="1:22" ht="17.399999999999999" x14ac:dyDescent="0.3">
      <c r="C32" s="20"/>
      <c r="O32" s="14"/>
      <c r="P32" s="14"/>
      <c r="Q32" s="14"/>
      <c r="R32" s="14"/>
      <c r="S32" s="14"/>
      <c r="T32" s="14"/>
      <c r="U32" s="14"/>
      <c r="V32" s="14"/>
    </row>
    <row r="34" spans="3:3" ht="17.399999999999999" x14ac:dyDescent="0.3">
      <c r="C34" s="20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Beaumont Parish Council</cp:lastModifiedBy>
  <cp:lastPrinted>2026-04-29T08:39:46Z</cp:lastPrinted>
  <dcterms:created xsi:type="dcterms:W3CDTF">2012-07-11T10:01:28Z</dcterms:created>
  <dcterms:modified xsi:type="dcterms:W3CDTF">2026-04-29T08:39:50Z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