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pc\OneDrive\PARISH COUNCIL\FOLKE PARISH COUNCIL\Finance\Accounts\"/>
    </mc:Choice>
  </mc:AlternateContent>
  <bookViews>
    <workbookView xWindow="0" yWindow="0" windowWidth="20490" windowHeight="7755"/>
  </bookViews>
  <sheets>
    <sheet name="2018.2019" sheetId="1" r:id="rId1"/>
    <sheet name="Sheet2" sheetId="5" r:id="rId2"/>
    <sheet name="Sheet1" sheetId="4" r:id="rId3"/>
    <sheet name="Draft Budget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K30" i="1"/>
  <c r="K39" i="1" l="1"/>
  <c r="D22" i="5"/>
  <c r="D12" i="5"/>
  <c r="D23" i="5"/>
  <c r="I45" i="1"/>
  <c r="C36" i="1"/>
  <c r="K43" i="1"/>
  <c r="D18" i="5"/>
  <c r="D17" i="5"/>
  <c r="J30" i="1" l="1"/>
  <c r="E8" i="3" l="1"/>
  <c r="E25" i="3"/>
  <c r="C12" i="3" l="1"/>
  <c r="C13" i="3"/>
  <c r="C16" i="3"/>
  <c r="C15" i="3"/>
  <c r="C22" i="3"/>
  <c r="C19" i="3"/>
  <c r="C17" i="3"/>
  <c r="C11" i="3"/>
  <c r="C10" i="3"/>
  <c r="C7" i="3"/>
  <c r="C4" i="3"/>
  <c r="A25" i="3"/>
  <c r="A8" i="3"/>
  <c r="K35" i="1"/>
  <c r="C35" i="1"/>
  <c r="C37" i="1" s="1"/>
  <c r="C25" i="3" l="1"/>
  <c r="K36" i="1" l="1"/>
  <c r="I46" i="1" l="1"/>
  <c r="K37" i="1"/>
  <c r="D24" i="5" s="1"/>
  <c r="D25" i="5" s="1"/>
</calcChain>
</file>

<file path=xl/sharedStrings.xml><?xml version="1.0" encoding="utf-8"?>
<sst xmlns="http://schemas.openxmlformats.org/spreadsheetml/2006/main" count="129" uniqueCount="119">
  <si>
    <t>Date</t>
  </si>
  <si>
    <t>Receipts</t>
  </si>
  <si>
    <t>£</t>
  </si>
  <si>
    <t>Payments</t>
  </si>
  <si>
    <t>Chq. No</t>
  </si>
  <si>
    <t>VAT</t>
  </si>
  <si>
    <t>WDDC</t>
  </si>
  <si>
    <t>CS Vickers salary April/May</t>
  </si>
  <si>
    <t>LCT Grant</t>
  </si>
  <si>
    <t>Came &amp; Co Insurance</t>
  </si>
  <si>
    <t>CS Vickers salary Aug/Sept</t>
  </si>
  <si>
    <t>Total Receipts:</t>
  </si>
  <si>
    <t>Total Payments</t>
  </si>
  <si>
    <t>BANK RECONCILIATION.</t>
  </si>
  <si>
    <t xml:space="preserve">RECEIPTS AND PAYMENTS RECONCILIATION </t>
  </si>
  <si>
    <t>Balance from NatWest A/c Statement 31 March 2015</t>
  </si>
  <si>
    <t>Opening Balance</t>
  </si>
  <si>
    <t xml:space="preserve">Unpresented cheques:- </t>
  </si>
  <si>
    <t>Add Receipts in the Year</t>
  </si>
  <si>
    <t>Less Payments in the Year</t>
  </si>
  <si>
    <t>Receipts and Payments Closing Balance</t>
  </si>
  <si>
    <t>Staff Cost for Audit Document</t>
  </si>
  <si>
    <t>Other Costs for Audit Document</t>
  </si>
  <si>
    <t>Car boot</t>
  </si>
  <si>
    <t>Accounts for End of Year 2019</t>
  </si>
  <si>
    <t xml:space="preserve">Balance B/F </t>
  </si>
  <si>
    <t>000194</t>
  </si>
  <si>
    <t>000196</t>
  </si>
  <si>
    <t>000198</t>
  </si>
  <si>
    <t>000197</t>
  </si>
  <si>
    <t>000193</t>
  </si>
  <si>
    <t>000204</t>
  </si>
  <si>
    <t>000205</t>
  </si>
  <si>
    <t>000199</t>
  </si>
  <si>
    <t>000200</t>
  </si>
  <si>
    <t>000203</t>
  </si>
  <si>
    <t>CS Vickers expenses April/May</t>
  </si>
  <si>
    <t>DAPTC</t>
  </si>
  <si>
    <t>000201</t>
  </si>
  <si>
    <t>Cancelled</t>
  </si>
  <si>
    <t>000202</t>
  </si>
  <si>
    <t>Yarwood Woodland - chq to L Dolder</t>
  </si>
  <si>
    <t>Engraving</t>
  </si>
  <si>
    <t>000206</t>
  </si>
  <si>
    <t>000207</t>
  </si>
  <si>
    <t>000208</t>
  </si>
  <si>
    <t>000209</t>
  </si>
  <si>
    <t>CS Vickers expenses Aug/Sept</t>
  </si>
  <si>
    <t>Folke PCC grant</t>
  </si>
  <si>
    <t>SJ Henstridge Audit</t>
  </si>
  <si>
    <t>DAPTC - GDPRS event</t>
  </si>
  <si>
    <t>2018/19 Budget</t>
  </si>
  <si>
    <t>Income</t>
  </si>
  <si>
    <t xml:space="preserve">Interest </t>
  </si>
  <si>
    <t>Rent of field for car boot sales</t>
  </si>
  <si>
    <t>Refund of VAT</t>
  </si>
  <si>
    <t>Precept</t>
  </si>
  <si>
    <t>Expenditure</t>
  </si>
  <si>
    <t>Clerk's salary</t>
  </si>
  <si>
    <t xml:space="preserve">Clerk's  expenses </t>
  </si>
  <si>
    <t>DAPTC training</t>
  </si>
  <si>
    <t xml:space="preserve">DAPTC fees </t>
  </si>
  <si>
    <t>Hire of Village Hall</t>
  </si>
  <si>
    <t>Insurance premium</t>
  </si>
  <si>
    <t>Auditors fees</t>
  </si>
  <si>
    <t>Folke PCC upkeep and maintenance of Churchyard</t>
  </si>
  <si>
    <t>Grants/donations</t>
  </si>
  <si>
    <t>Grass cutting (playing field)</t>
  </si>
  <si>
    <t>Hedge Cutting</t>
  </si>
  <si>
    <t>Newsletter</t>
  </si>
  <si>
    <t>Contingency reserve</t>
  </si>
  <si>
    <t>Maintenance of play equipment</t>
  </si>
  <si>
    <t>Income / Spend to end 31/10/18</t>
  </si>
  <si>
    <t>DAPTC - annual conf</t>
  </si>
  <si>
    <t>Draft Budget for 2019/2020</t>
  </si>
  <si>
    <t>Debit</t>
  </si>
  <si>
    <t>Dorset County Council Grass cutting</t>
  </si>
  <si>
    <t>CS Vickers salary June / July</t>
  </si>
  <si>
    <t>CS Vickers expenses June/July</t>
  </si>
  <si>
    <t xml:space="preserve">Net Bank Balance  </t>
  </si>
  <si>
    <t>CS Vickers salary Dec &amp; Jan</t>
  </si>
  <si>
    <t>000214</t>
  </si>
  <si>
    <t>CS Vickers expense Dec &amp; Jan</t>
  </si>
  <si>
    <t>000216</t>
  </si>
  <si>
    <t>000219</t>
  </si>
  <si>
    <t>000211</t>
  </si>
  <si>
    <t>000212</t>
  </si>
  <si>
    <t>000213</t>
  </si>
  <si>
    <t>000215</t>
  </si>
  <si>
    <t>White Hart Grant</t>
  </si>
  <si>
    <t>000218</t>
  </si>
  <si>
    <t>000217</t>
  </si>
  <si>
    <t>Messrs Bennett &amp; son</t>
  </si>
  <si>
    <t>Cllr Rolls expensees</t>
  </si>
  <si>
    <t>Cllr Crothers cost of probate regading wills</t>
  </si>
  <si>
    <t>CS Vickers expense end Nov</t>
  </si>
  <si>
    <t>CS Vickers salary Oct/Nov</t>
  </si>
  <si>
    <t>000210</t>
  </si>
  <si>
    <t>000195</t>
  </si>
  <si>
    <t>nil</t>
  </si>
  <si>
    <t>BANK RECONCILLIATION</t>
  </si>
  <si>
    <t>Council Name</t>
  </si>
  <si>
    <t>Folke Parish Council</t>
  </si>
  <si>
    <t xml:space="preserve">Financial Year Ending  </t>
  </si>
  <si>
    <t xml:space="preserve">Prepared by </t>
  </si>
  <si>
    <t>Carinna Vickers Clerk</t>
  </si>
  <si>
    <t>Approved by</t>
  </si>
  <si>
    <t>Nat West 1 Acc</t>
  </si>
  <si>
    <t>Unbanked Cash</t>
  </si>
  <si>
    <t>The net balances reconcile to the Cash Book (receipts &amp; payments account) for the year as follows</t>
  </si>
  <si>
    <t>CASH BOOK</t>
  </si>
  <si>
    <t>Add: Receipts in the Year</t>
  </si>
  <si>
    <t>Less: Payments in the Year</t>
  </si>
  <si>
    <t>Closing balance as per cash book (receipts and payments book) as at 31 March 2015 (must equal net bank balances above</t>
  </si>
  <si>
    <t>Unpresented cheques</t>
  </si>
  <si>
    <t>Total of unpresented cheques</t>
  </si>
  <si>
    <t>Balance per bank statements as at 31st March 2019</t>
  </si>
  <si>
    <t>Less unpresented cheques at 31st March 2019</t>
  </si>
  <si>
    <t>Net Bank Balances as at 31st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</si>
</sst>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dd/mm/yy;@"/>
    <numFmt numFmtId="166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4"/>
      <name val="Arial Unicode MS"/>
      <family val="2"/>
    </font>
    <font>
      <b/>
      <sz val="14"/>
      <name val="Arial"/>
      <family val="2"/>
    </font>
    <font>
      <sz val="10"/>
      <name val="Arial Unicode MS"/>
      <family val="2"/>
    </font>
    <font>
      <sz val="12"/>
      <name val="Arial Unicode MS"/>
      <family val="2"/>
    </font>
    <font>
      <b/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/>
    <xf numFmtId="165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43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/>
    <xf numFmtId="49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2" fillId="0" borderId="0" xfId="0" applyFont="1"/>
    <xf numFmtId="43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4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 vertical="center"/>
    </xf>
    <xf numFmtId="43" fontId="3" fillId="0" borderId="0" xfId="0" applyNumberFormat="1" applyFont="1"/>
    <xf numFmtId="0" fontId="2" fillId="0" borderId="0" xfId="0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right"/>
    </xf>
    <xf numFmtId="4" fontId="3" fillId="0" borderId="0" xfId="0" applyNumberFormat="1" applyFont="1"/>
    <xf numFmtId="4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4" fontId="3" fillId="0" borderId="0" xfId="0" applyNumberFormat="1" applyFont="1" applyFill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4" fontId="2" fillId="0" borderId="0" xfId="0" applyNumberFormat="1" applyFont="1" applyFill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3" fontId="2" fillId="0" borderId="0" xfId="0" applyNumberFormat="1" applyFont="1"/>
    <xf numFmtId="164" fontId="2" fillId="0" borderId="0" xfId="0" applyNumberFormat="1" applyFont="1" applyAlignment="1">
      <alignment horizontal="right"/>
    </xf>
    <xf numFmtId="14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Fill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center" vertical="top" wrapText="1"/>
    </xf>
    <xf numFmtId="0" fontId="8" fillId="0" borderId="0" xfId="0" applyFont="1" applyAlignment="1">
      <alignment horizontal="center"/>
    </xf>
    <xf numFmtId="49" fontId="7" fillId="0" borderId="0" xfId="1" applyNumberFormat="1" applyFont="1" applyAlignment="1">
      <alignment horizontal="center" vertical="top"/>
    </xf>
    <xf numFmtId="164" fontId="9" fillId="0" borderId="0" xfId="1" applyNumberFormat="1" applyFont="1"/>
    <xf numFmtId="0" fontId="7" fillId="0" borderId="0" xfId="0" applyFont="1"/>
    <xf numFmtId="164" fontId="10" fillId="0" borderId="0" xfId="1" applyNumberFormat="1" applyFont="1"/>
    <xf numFmtId="164" fontId="11" fillId="0" borderId="0" xfId="1" applyNumberFormat="1" applyFont="1"/>
    <xf numFmtId="0" fontId="8" fillId="0" borderId="0" xfId="0" applyFont="1"/>
    <xf numFmtId="164" fontId="11" fillId="0" borderId="0" xfId="1" applyNumberFormat="1" applyFont="1" applyFill="1"/>
    <xf numFmtId="0" fontId="12" fillId="0" borderId="0" xfId="0" applyFont="1"/>
    <xf numFmtId="4" fontId="13" fillId="0" borderId="0" xfId="0" applyNumberFormat="1" applyFont="1" applyAlignment="1">
      <alignment horizontal="right" vertical="center"/>
    </xf>
    <xf numFmtId="164" fontId="7" fillId="0" borderId="0" xfId="1" applyNumberFormat="1" applyFont="1"/>
    <xf numFmtId="164" fontId="10" fillId="0" borderId="3" xfId="1" applyNumberFormat="1" applyFont="1" applyFill="1" applyBorder="1"/>
    <xf numFmtId="0" fontId="10" fillId="0" borderId="0" xfId="2" applyFont="1"/>
    <xf numFmtId="164" fontId="14" fillId="0" borderId="3" xfId="1" applyNumberFormat="1" applyFont="1" applyBorder="1"/>
    <xf numFmtId="0" fontId="8" fillId="0" borderId="0" xfId="0" applyFont="1" applyBorder="1"/>
    <xf numFmtId="0" fontId="11" fillId="0" borderId="0" xfId="2" applyFont="1"/>
    <xf numFmtId="164" fontId="15" fillId="0" borderId="0" xfId="1" applyNumberFormat="1" applyFont="1"/>
    <xf numFmtId="1" fontId="10" fillId="0" borderId="3" xfId="2" applyNumberFormat="1" applyFont="1" applyFill="1" applyBorder="1"/>
    <xf numFmtId="0" fontId="14" fillId="0" borderId="0" xfId="2" applyFont="1"/>
    <xf numFmtId="164" fontId="7" fillId="0" borderId="0" xfId="0" applyNumberFormat="1" applyFont="1" applyBorder="1"/>
    <xf numFmtId="164" fontId="14" fillId="0" borderId="0" xfId="2" applyNumberFormat="1" applyFont="1" applyBorder="1"/>
    <xf numFmtId="164" fontId="14" fillId="0" borderId="0" xfId="2" applyNumberFormat="1" applyFont="1"/>
    <xf numFmtId="164" fontId="11" fillId="0" borderId="0" xfId="2" applyNumberFormat="1" applyFont="1"/>
    <xf numFmtId="164" fontId="9" fillId="0" borderId="0" xfId="0" applyNumberFormat="1" applyFont="1"/>
    <xf numFmtId="164" fontId="8" fillId="0" borderId="0" xfId="0" applyNumberFormat="1" applyFont="1"/>
    <xf numFmtId="164" fontId="14" fillId="0" borderId="0" xfId="1" applyNumberFormat="1" applyFont="1" applyBorder="1"/>
    <xf numFmtId="164" fontId="14" fillId="0" borderId="0" xfId="1" applyNumberFormat="1" applyFont="1" applyBorder="1" applyAlignment="1">
      <alignment horizontal="right"/>
    </xf>
    <xf numFmtId="164" fontId="11" fillId="0" borderId="0" xfId="2" applyNumberFormat="1" applyFont="1" applyFill="1"/>
    <xf numFmtId="164" fontId="14" fillId="0" borderId="0" xfId="2" applyNumberFormat="1" applyFont="1" applyFill="1" applyBorder="1"/>
    <xf numFmtId="164" fontId="12" fillId="0" borderId="0" xfId="0" applyNumberFormat="1" applyFont="1" applyAlignment="1">
      <alignment horizontal="center" wrapText="1"/>
    </xf>
    <xf numFmtId="164" fontId="12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166" fontId="19" fillId="0" borderId="0" xfId="0" applyNumberFormat="1" applyFont="1"/>
    <xf numFmtId="0" fontId="18" fillId="0" borderId="0" xfId="0" applyFont="1" applyAlignment="1">
      <alignment horizontal="right"/>
    </xf>
    <xf numFmtId="14" fontId="18" fillId="0" borderId="0" xfId="0" applyNumberFormat="1" applyFont="1"/>
    <xf numFmtId="166" fontId="18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wrapText="1" shrinkToFit="1"/>
    </xf>
    <xf numFmtId="44" fontId="18" fillId="0" borderId="6" xfId="3" applyFont="1" applyBorder="1" applyAlignment="1">
      <alignment wrapText="1" shrinkToFit="1"/>
    </xf>
    <xf numFmtId="0" fontId="0" fillId="0" borderId="0" xfId="0" applyAlignment="1">
      <alignment wrapText="1" shrinkToFit="1"/>
    </xf>
    <xf numFmtId="0" fontId="18" fillId="0" borderId="7" xfId="0" applyFont="1" applyBorder="1"/>
    <xf numFmtId="44" fontId="18" fillId="0" borderId="8" xfId="3" applyFont="1" applyBorder="1"/>
    <xf numFmtId="164" fontId="0" fillId="0" borderId="0" xfId="0" applyNumberFormat="1"/>
    <xf numFmtId="0" fontId="18" fillId="0" borderId="7" xfId="0" applyFont="1" applyBorder="1" applyAlignment="1">
      <alignment wrapText="1"/>
    </xf>
    <xf numFmtId="44" fontId="18" fillId="0" borderId="9" xfId="3" applyFont="1" applyBorder="1" applyAlignment="1">
      <alignment wrapText="1"/>
    </xf>
    <xf numFmtId="44" fontId="18" fillId="0" borderId="8" xfId="3" applyFont="1" applyBorder="1" applyAlignment="1">
      <alignment wrapText="1"/>
    </xf>
    <xf numFmtId="0" fontId="0" fillId="0" borderId="0" xfId="0" applyAlignment="1">
      <alignment wrapText="1"/>
    </xf>
    <xf numFmtId="44" fontId="18" fillId="0" borderId="9" xfId="3" applyFont="1" applyBorder="1"/>
    <xf numFmtId="0" fontId="20" fillId="0" borderId="10" xfId="0" applyFont="1" applyBorder="1" applyAlignment="1">
      <alignment wrapText="1"/>
    </xf>
    <xf numFmtId="44" fontId="20" fillId="0" borderId="11" xfId="3" applyFont="1" applyBorder="1" applyAlignment="1">
      <alignment wrapText="1"/>
    </xf>
    <xf numFmtId="44" fontId="20" fillId="0" borderId="12" xfId="3" applyFont="1" applyBorder="1" applyAlignment="1">
      <alignment wrapText="1"/>
    </xf>
    <xf numFmtId="0" fontId="2" fillId="0" borderId="0" xfId="0" applyFont="1" applyAlignment="1">
      <alignment wrapText="1"/>
    </xf>
    <xf numFmtId="0" fontId="20" fillId="0" borderId="0" xfId="0" applyFont="1"/>
    <xf numFmtId="44" fontId="18" fillId="0" borderId="17" xfId="3" applyFont="1" applyBorder="1"/>
    <xf numFmtId="44" fontId="18" fillId="0" borderId="19" xfId="3" applyFont="1" applyBorder="1"/>
    <xf numFmtId="44" fontId="0" fillId="0" borderId="0" xfId="0" applyNumberFormat="1"/>
    <xf numFmtId="164" fontId="2" fillId="0" borderId="0" xfId="0" applyNumberFormat="1" applyFont="1" applyBorder="1" applyAlignment="1">
      <alignment horizontal="right" vertical="center"/>
    </xf>
    <xf numFmtId="0" fontId="11" fillId="0" borderId="0" xfId="0" applyFont="1" applyAlignment="1"/>
    <xf numFmtId="0" fontId="2" fillId="0" borderId="0" xfId="0" applyFont="1" applyAlignment="1">
      <alignment horizontal="left" vertical="center" wrapText="1"/>
    </xf>
    <xf numFmtId="0" fontId="14" fillId="0" borderId="0" xfId="0" applyFont="1" applyAlignment="1"/>
    <xf numFmtId="164" fontId="3" fillId="0" borderId="20" xfId="0" applyNumberFormat="1" applyFont="1" applyBorder="1" applyAlignment="1">
      <alignment horizontal="right"/>
    </xf>
    <xf numFmtId="164" fontId="18" fillId="0" borderId="15" xfId="3" applyNumberFormat="1" applyFont="1" applyBorder="1"/>
    <xf numFmtId="164" fontId="20" fillId="0" borderId="4" xfId="3" applyNumberFormat="1" applyFont="1" applyBorder="1"/>
    <xf numFmtId="165" fontId="6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18" fillId="0" borderId="13" xfId="0" applyFont="1" applyBorder="1" applyAlignment="1"/>
    <xf numFmtId="0" fontId="18" fillId="0" borderId="14" xfId="0" applyFont="1" applyBorder="1" applyAlignment="1"/>
    <xf numFmtId="0" fontId="18" fillId="0" borderId="16" xfId="0" applyFont="1" applyBorder="1" applyAlignment="1"/>
    <xf numFmtId="0" fontId="18" fillId="0" borderId="0" xfId="0" applyFont="1" applyBorder="1" applyAlignment="1"/>
    <xf numFmtId="0" fontId="18" fillId="0" borderId="18" xfId="0" applyFont="1" applyBorder="1" applyAlignment="1"/>
    <xf numFmtId="0" fontId="18" fillId="0" borderId="1" xfId="0" applyFont="1" applyBorder="1" applyAlignment="1"/>
    <xf numFmtId="0" fontId="20" fillId="0" borderId="10" xfId="0" applyFont="1" applyBorder="1" applyAlignment="1">
      <alignment wrapText="1"/>
    </xf>
    <xf numFmtId="0" fontId="20" fillId="0" borderId="11" xfId="0" applyFont="1" applyBorder="1" applyAlignment="1"/>
  </cellXfs>
  <cellStyles count="4">
    <cellStyle name="Comma" xfId="1" builtinId="3"/>
    <cellStyle name="Currency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topLeftCell="A9" workbookViewId="0">
      <selection activeCell="C31" sqref="C31"/>
    </sheetView>
  </sheetViews>
  <sheetFormatPr defaultRowHeight="12.75" x14ac:dyDescent="0.2"/>
  <cols>
    <col min="1" max="1" width="9.5703125" style="15" customWidth="1"/>
    <col min="2" max="2" width="27.5703125" style="7" customWidth="1"/>
    <col min="3" max="3" width="10.85546875" style="9" customWidth="1"/>
    <col min="4" max="4" width="2.5703125" style="27" customWidth="1"/>
    <col min="5" max="5" width="11.7109375" style="11" customWidth="1"/>
    <col min="6" max="6" width="28.28515625" style="12" customWidth="1"/>
    <col min="7" max="7" width="5.85546875" style="7" hidden="1" customWidth="1"/>
    <col min="8" max="8" width="4.5703125" style="7" hidden="1" customWidth="1"/>
    <col min="9" max="9" width="10" style="13" customWidth="1"/>
    <col min="10" max="10" width="7.85546875" style="9" customWidth="1"/>
    <col min="11" max="11" width="10.140625" style="9" bestFit="1" customWidth="1"/>
    <col min="12" max="12" width="10.140625" style="7" bestFit="1" customWidth="1"/>
    <col min="13" max="256" width="9.140625" style="7"/>
    <col min="257" max="257" width="10.5703125" style="7" customWidth="1"/>
    <col min="258" max="258" width="27.5703125" style="7" customWidth="1"/>
    <col min="259" max="259" width="12.5703125" style="7" customWidth="1"/>
    <col min="260" max="260" width="2.5703125" style="7" customWidth="1"/>
    <col min="261" max="261" width="11.7109375" style="7" customWidth="1"/>
    <col min="262" max="262" width="39.5703125" style="7" customWidth="1"/>
    <col min="263" max="264" width="0" style="7" hidden="1" customWidth="1"/>
    <col min="265" max="265" width="11.85546875" style="7" customWidth="1"/>
    <col min="266" max="266" width="8.5703125" style="7" customWidth="1"/>
    <col min="267" max="267" width="10.140625" style="7" bestFit="1" customWidth="1"/>
    <col min="268" max="512" width="9.140625" style="7"/>
    <col min="513" max="513" width="10.5703125" style="7" customWidth="1"/>
    <col min="514" max="514" width="27.5703125" style="7" customWidth="1"/>
    <col min="515" max="515" width="12.5703125" style="7" customWidth="1"/>
    <col min="516" max="516" width="2.5703125" style="7" customWidth="1"/>
    <col min="517" max="517" width="11.7109375" style="7" customWidth="1"/>
    <col min="518" max="518" width="39.5703125" style="7" customWidth="1"/>
    <col min="519" max="520" width="0" style="7" hidden="1" customWidth="1"/>
    <col min="521" max="521" width="11.85546875" style="7" customWidth="1"/>
    <col min="522" max="522" width="8.5703125" style="7" customWidth="1"/>
    <col min="523" max="523" width="10.140625" style="7" bestFit="1" customWidth="1"/>
    <col min="524" max="768" width="9.140625" style="7"/>
    <col min="769" max="769" width="10.5703125" style="7" customWidth="1"/>
    <col min="770" max="770" width="27.5703125" style="7" customWidth="1"/>
    <col min="771" max="771" width="12.5703125" style="7" customWidth="1"/>
    <col min="772" max="772" width="2.5703125" style="7" customWidth="1"/>
    <col min="773" max="773" width="11.7109375" style="7" customWidth="1"/>
    <col min="774" max="774" width="39.5703125" style="7" customWidth="1"/>
    <col min="775" max="776" width="0" style="7" hidden="1" customWidth="1"/>
    <col min="777" max="777" width="11.85546875" style="7" customWidth="1"/>
    <col min="778" max="778" width="8.5703125" style="7" customWidth="1"/>
    <col min="779" max="779" width="10.140625" style="7" bestFit="1" customWidth="1"/>
    <col min="780" max="1024" width="9.140625" style="7"/>
    <col min="1025" max="1025" width="10.5703125" style="7" customWidth="1"/>
    <col min="1026" max="1026" width="27.5703125" style="7" customWidth="1"/>
    <col min="1027" max="1027" width="12.5703125" style="7" customWidth="1"/>
    <col min="1028" max="1028" width="2.5703125" style="7" customWidth="1"/>
    <col min="1029" max="1029" width="11.7109375" style="7" customWidth="1"/>
    <col min="1030" max="1030" width="39.5703125" style="7" customWidth="1"/>
    <col min="1031" max="1032" width="0" style="7" hidden="1" customWidth="1"/>
    <col min="1033" max="1033" width="11.85546875" style="7" customWidth="1"/>
    <col min="1034" max="1034" width="8.5703125" style="7" customWidth="1"/>
    <col min="1035" max="1035" width="10.140625" style="7" bestFit="1" customWidth="1"/>
    <col min="1036" max="1280" width="9.140625" style="7"/>
    <col min="1281" max="1281" width="10.5703125" style="7" customWidth="1"/>
    <col min="1282" max="1282" width="27.5703125" style="7" customWidth="1"/>
    <col min="1283" max="1283" width="12.5703125" style="7" customWidth="1"/>
    <col min="1284" max="1284" width="2.5703125" style="7" customWidth="1"/>
    <col min="1285" max="1285" width="11.7109375" style="7" customWidth="1"/>
    <col min="1286" max="1286" width="39.5703125" style="7" customWidth="1"/>
    <col min="1287" max="1288" width="0" style="7" hidden="1" customWidth="1"/>
    <col min="1289" max="1289" width="11.85546875" style="7" customWidth="1"/>
    <col min="1290" max="1290" width="8.5703125" style="7" customWidth="1"/>
    <col min="1291" max="1291" width="10.140625" style="7" bestFit="1" customWidth="1"/>
    <col min="1292" max="1536" width="9.140625" style="7"/>
    <col min="1537" max="1537" width="10.5703125" style="7" customWidth="1"/>
    <col min="1538" max="1538" width="27.5703125" style="7" customWidth="1"/>
    <col min="1539" max="1539" width="12.5703125" style="7" customWidth="1"/>
    <col min="1540" max="1540" width="2.5703125" style="7" customWidth="1"/>
    <col min="1541" max="1541" width="11.7109375" style="7" customWidth="1"/>
    <col min="1542" max="1542" width="39.5703125" style="7" customWidth="1"/>
    <col min="1543" max="1544" width="0" style="7" hidden="1" customWidth="1"/>
    <col min="1545" max="1545" width="11.85546875" style="7" customWidth="1"/>
    <col min="1546" max="1546" width="8.5703125" style="7" customWidth="1"/>
    <col min="1547" max="1547" width="10.140625" style="7" bestFit="1" customWidth="1"/>
    <col min="1548" max="1792" width="9.140625" style="7"/>
    <col min="1793" max="1793" width="10.5703125" style="7" customWidth="1"/>
    <col min="1794" max="1794" width="27.5703125" style="7" customWidth="1"/>
    <col min="1795" max="1795" width="12.5703125" style="7" customWidth="1"/>
    <col min="1796" max="1796" width="2.5703125" style="7" customWidth="1"/>
    <col min="1797" max="1797" width="11.7109375" style="7" customWidth="1"/>
    <col min="1798" max="1798" width="39.5703125" style="7" customWidth="1"/>
    <col min="1799" max="1800" width="0" style="7" hidden="1" customWidth="1"/>
    <col min="1801" max="1801" width="11.85546875" style="7" customWidth="1"/>
    <col min="1802" max="1802" width="8.5703125" style="7" customWidth="1"/>
    <col min="1803" max="1803" width="10.140625" style="7" bestFit="1" customWidth="1"/>
    <col min="1804" max="2048" width="9.140625" style="7"/>
    <col min="2049" max="2049" width="10.5703125" style="7" customWidth="1"/>
    <col min="2050" max="2050" width="27.5703125" style="7" customWidth="1"/>
    <col min="2051" max="2051" width="12.5703125" style="7" customWidth="1"/>
    <col min="2052" max="2052" width="2.5703125" style="7" customWidth="1"/>
    <col min="2053" max="2053" width="11.7109375" style="7" customWidth="1"/>
    <col min="2054" max="2054" width="39.5703125" style="7" customWidth="1"/>
    <col min="2055" max="2056" width="0" style="7" hidden="1" customWidth="1"/>
    <col min="2057" max="2057" width="11.85546875" style="7" customWidth="1"/>
    <col min="2058" max="2058" width="8.5703125" style="7" customWidth="1"/>
    <col min="2059" max="2059" width="10.140625" style="7" bestFit="1" customWidth="1"/>
    <col min="2060" max="2304" width="9.140625" style="7"/>
    <col min="2305" max="2305" width="10.5703125" style="7" customWidth="1"/>
    <col min="2306" max="2306" width="27.5703125" style="7" customWidth="1"/>
    <col min="2307" max="2307" width="12.5703125" style="7" customWidth="1"/>
    <col min="2308" max="2308" width="2.5703125" style="7" customWidth="1"/>
    <col min="2309" max="2309" width="11.7109375" style="7" customWidth="1"/>
    <col min="2310" max="2310" width="39.5703125" style="7" customWidth="1"/>
    <col min="2311" max="2312" width="0" style="7" hidden="1" customWidth="1"/>
    <col min="2313" max="2313" width="11.85546875" style="7" customWidth="1"/>
    <col min="2314" max="2314" width="8.5703125" style="7" customWidth="1"/>
    <col min="2315" max="2315" width="10.140625" style="7" bestFit="1" customWidth="1"/>
    <col min="2316" max="2560" width="9.140625" style="7"/>
    <col min="2561" max="2561" width="10.5703125" style="7" customWidth="1"/>
    <col min="2562" max="2562" width="27.5703125" style="7" customWidth="1"/>
    <col min="2563" max="2563" width="12.5703125" style="7" customWidth="1"/>
    <col min="2564" max="2564" width="2.5703125" style="7" customWidth="1"/>
    <col min="2565" max="2565" width="11.7109375" style="7" customWidth="1"/>
    <col min="2566" max="2566" width="39.5703125" style="7" customWidth="1"/>
    <col min="2567" max="2568" width="0" style="7" hidden="1" customWidth="1"/>
    <col min="2569" max="2569" width="11.85546875" style="7" customWidth="1"/>
    <col min="2570" max="2570" width="8.5703125" style="7" customWidth="1"/>
    <col min="2571" max="2571" width="10.140625" style="7" bestFit="1" customWidth="1"/>
    <col min="2572" max="2816" width="9.140625" style="7"/>
    <col min="2817" max="2817" width="10.5703125" style="7" customWidth="1"/>
    <col min="2818" max="2818" width="27.5703125" style="7" customWidth="1"/>
    <col min="2819" max="2819" width="12.5703125" style="7" customWidth="1"/>
    <col min="2820" max="2820" width="2.5703125" style="7" customWidth="1"/>
    <col min="2821" max="2821" width="11.7109375" style="7" customWidth="1"/>
    <col min="2822" max="2822" width="39.5703125" style="7" customWidth="1"/>
    <col min="2823" max="2824" width="0" style="7" hidden="1" customWidth="1"/>
    <col min="2825" max="2825" width="11.85546875" style="7" customWidth="1"/>
    <col min="2826" max="2826" width="8.5703125" style="7" customWidth="1"/>
    <col min="2827" max="2827" width="10.140625" style="7" bestFit="1" customWidth="1"/>
    <col min="2828" max="3072" width="9.140625" style="7"/>
    <col min="3073" max="3073" width="10.5703125" style="7" customWidth="1"/>
    <col min="3074" max="3074" width="27.5703125" style="7" customWidth="1"/>
    <col min="3075" max="3075" width="12.5703125" style="7" customWidth="1"/>
    <col min="3076" max="3076" width="2.5703125" style="7" customWidth="1"/>
    <col min="3077" max="3077" width="11.7109375" style="7" customWidth="1"/>
    <col min="3078" max="3078" width="39.5703125" style="7" customWidth="1"/>
    <col min="3079" max="3080" width="0" style="7" hidden="1" customWidth="1"/>
    <col min="3081" max="3081" width="11.85546875" style="7" customWidth="1"/>
    <col min="3082" max="3082" width="8.5703125" style="7" customWidth="1"/>
    <col min="3083" max="3083" width="10.140625" style="7" bestFit="1" customWidth="1"/>
    <col min="3084" max="3328" width="9.140625" style="7"/>
    <col min="3329" max="3329" width="10.5703125" style="7" customWidth="1"/>
    <col min="3330" max="3330" width="27.5703125" style="7" customWidth="1"/>
    <col min="3331" max="3331" width="12.5703125" style="7" customWidth="1"/>
    <col min="3332" max="3332" width="2.5703125" style="7" customWidth="1"/>
    <col min="3333" max="3333" width="11.7109375" style="7" customWidth="1"/>
    <col min="3334" max="3334" width="39.5703125" style="7" customWidth="1"/>
    <col min="3335" max="3336" width="0" style="7" hidden="1" customWidth="1"/>
    <col min="3337" max="3337" width="11.85546875" style="7" customWidth="1"/>
    <col min="3338" max="3338" width="8.5703125" style="7" customWidth="1"/>
    <col min="3339" max="3339" width="10.140625" style="7" bestFit="1" customWidth="1"/>
    <col min="3340" max="3584" width="9.140625" style="7"/>
    <col min="3585" max="3585" width="10.5703125" style="7" customWidth="1"/>
    <col min="3586" max="3586" width="27.5703125" style="7" customWidth="1"/>
    <col min="3587" max="3587" width="12.5703125" style="7" customWidth="1"/>
    <col min="3588" max="3588" width="2.5703125" style="7" customWidth="1"/>
    <col min="3589" max="3589" width="11.7109375" style="7" customWidth="1"/>
    <col min="3590" max="3590" width="39.5703125" style="7" customWidth="1"/>
    <col min="3591" max="3592" width="0" style="7" hidden="1" customWidth="1"/>
    <col min="3593" max="3593" width="11.85546875" style="7" customWidth="1"/>
    <col min="3594" max="3594" width="8.5703125" style="7" customWidth="1"/>
    <col min="3595" max="3595" width="10.140625" style="7" bestFit="1" customWidth="1"/>
    <col min="3596" max="3840" width="9.140625" style="7"/>
    <col min="3841" max="3841" width="10.5703125" style="7" customWidth="1"/>
    <col min="3842" max="3842" width="27.5703125" style="7" customWidth="1"/>
    <col min="3843" max="3843" width="12.5703125" style="7" customWidth="1"/>
    <col min="3844" max="3844" width="2.5703125" style="7" customWidth="1"/>
    <col min="3845" max="3845" width="11.7109375" style="7" customWidth="1"/>
    <col min="3846" max="3846" width="39.5703125" style="7" customWidth="1"/>
    <col min="3847" max="3848" width="0" style="7" hidden="1" customWidth="1"/>
    <col min="3849" max="3849" width="11.85546875" style="7" customWidth="1"/>
    <col min="3850" max="3850" width="8.5703125" style="7" customWidth="1"/>
    <col min="3851" max="3851" width="10.140625" style="7" bestFit="1" customWidth="1"/>
    <col min="3852" max="4096" width="9.140625" style="7"/>
    <col min="4097" max="4097" width="10.5703125" style="7" customWidth="1"/>
    <col min="4098" max="4098" width="27.5703125" style="7" customWidth="1"/>
    <col min="4099" max="4099" width="12.5703125" style="7" customWidth="1"/>
    <col min="4100" max="4100" width="2.5703125" style="7" customWidth="1"/>
    <col min="4101" max="4101" width="11.7109375" style="7" customWidth="1"/>
    <col min="4102" max="4102" width="39.5703125" style="7" customWidth="1"/>
    <col min="4103" max="4104" width="0" style="7" hidden="1" customWidth="1"/>
    <col min="4105" max="4105" width="11.85546875" style="7" customWidth="1"/>
    <col min="4106" max="4106" width="8.5703125" style="7" customWidth="1"/>
    <col min="4107" max="4107" width="10.140625" style="7" bestFit="1" customWidth="1"/>
    <col min="4108" max="4352" width="9.140625" style="7"/>
    <col min="4353" max="4353" width="10.5703125" style="7" customWidth="1"/>
    <col min="4354" max="4354" width="27.5703125" style="7" customWidth="1"/>
    <col min="4355" max="4355" width="12.5703125" style="7" customWidth="1"/>
    <col min="4356" max="4356" width="2.5703125" style="7" customWidth="1"/>
    <col min="4357" max="4357" width="11.7109375" style="7" customWidth="1"/>
    <col min="4358" max="4358" width="39.5703125" style="7" customWidth="1"/>
    <col min="4359" max="4360" width="0" style="7" hidden="1" customWidth="1"/>
    <col min="4361" max="4361" width="11.85546875" style="7" customWidth="1"/>
    <col min="4362" max="4362" width="8.5703125" style="7" customWidth="1"/>
    <col min="4363" max="4363" width="10.140625" style="7" bestFit="1" customWidth="1"/>
    <col min="4364" max="4608" width="9.140625" style="7"/>
    <col min="4609" max="4609" width="10.5703125" style="7" customWidth="1"/>
    <col min="4610" max="4610" width="27.5703125" style="7" customWidth="1"/>
    <col min="4611" max="4611" width="12.5703125" style="7" customWidth="1"/>
    <col min="4612" max="4612" width="2.5703125" style="7" customWidth="1"/>
    <col min="4613" max="4613" width="11.7109375" style="7" customWidth="1"/>
    <col min="4614" max="4614" width="39.5703125" style="7" customWidth="1"/>
    <col min="4615" max="4616" width="0" style="7" hidden="1" customWidth="1"/>
    <col min="4617" max="4617" width="11.85546875" style="7" customWidth="1"/>
    <col min="4618" max="4618" width="8.5703125" style="7" customWidth="1"/>
    <col min="4619" max="4619" width="10.140625" style="7" bestFit="1" customWidth="1"/>
    <col min="4620" max="4864" width="9.140625" style="7"/>
    <col min="4865" max="4865" width="10.5703125" style="7" customWidth="1"/>
    <col min="4866" max="4866" width="27.5703125" style="7" customWidth="1"/>
    <col min="4867" max="4867" width="12.5703125" style="7" customWidth="1"/>
    <col min="4868" max="4868" width="2.5703125" style="7" customWidth="1"/>
    <col min="4869" max="4869" width="11.7109375" style="7" customWidth="1"/>
    <col min="4870" max="4870" width="39.5703125" style="7" customWidth="1"/>
    <col min="4871" max="4872" width="0" style="7" hidden="1" customWidth="1"/>
    <col min="4873" max="4873" width="11.85546875" style="7" customWidth="1"/>
    <col min="4874" max="4874" width="8.5703125" style="7" customWidth="1"/>
    <col min="4875" max="4875" width="10.140625" style="7" bestFit="1" customWidth="1"/>
    <col min="4876" max="5120" width="9.140625" style="7"/>
    <col min="5121" max="5121" width="10.5703125" style="7" customWidth="1"/>
    <col min="5122" max="5122" width="27.5703125" style="7" customWidth="1"/>
    <col min="5123" max="5123" width="12.5703125" style="7" customWidth="1"/>
    <col min="5124" max="5124" width="2.5703125" style="7" customWidth="1"/>
    <col min="5125" max="5125" width="11.7109375" style="7" customWidth="1"/>
    <col min="5126" max="5126" width="39.5703125" style="7" customWidth="1"/>
    <col min="5127" max="5128" width="0" style="7" hidden="1" customWidth="1"/>
    <col min="5129" max="5129" width="11.85546875" style="7" customWidth="1"/>
    <col min="5130" max="5130" width="8.5703125" style="7" customWidth="1"/>
    <col min="5131" max="5131" width="10.140625" style="7" bestFit="1" customWidth="1"/>
    <col min="5132" max="5376" width="9.140625" style="7"/>
    <col min="5377" max="5377" width="10.5703125" style="7" customWidth="1"/>
    <col min="5378" max="5378" width="27.5703125" style="7" customWidth="1"/>
    <col min="5379" max="5379" width="12.5703125" style="7" customWidth="1"/>
    <col min="5380" max="5380" width="2.5703125" style="7" customWidth="1"/>
    <col min="5381" max="5381" width="11.7109375" style="7" customWidth="1"/>
    <col min="5382" max="5382" width="39.5703125" style="7" customWidth="1"/>
    <col min="5383" max="5384" width="0" style="7" hidden="1" customWidth="1"/>
    <col min="5385" max="5385" width="11.85546875" style="7" customWidth="1"/>
    <col min="5386" max="5386" width="8.5703125" style="7" customWidth="1"/>
    <col min="5387" max="5387" width="10.140625" style="7" bestFit="1" customWidth="1"/>
    <col min="5388" max="5632" width="9.140625" style="7"/>
    <col min="5633" max="5633" width="10.5703125" style="7" customWidth="1"/>
    <col min="5634" max="5634" width="27.5703125" style="7" customWidth="1"/>
    <col min="5635" max="5635" width="12.5703125" style="7" customWidth="1"/>
    <col min="5636" max="5636" width="2.5703125" style="7" customWidth="1"/>
    <col min="5637" max="5637" width="11.7109375" style="7" customWidth="1"/>
    <col min="5638" max="5638" width="39.5703125" style="7" customWidth="1"/>
    <col min="5639" max="5640" width="0" style="7" hidden="1" customWidth="1"/>
    <col min="5641" max="5641" width="11.85546875" style="7" customWidth="1"/>
    <col min="5642" max="5642" width="8.5703125" style="7" customWidth="1"/>
    <col min="5643" max="5643" width="10.140625" style="7" bestFit="1" customWidth="1"/>
    <col min="5644" max="5888" width="9.140625" style="7"/>
    <col min="5889" max="5889" width="10.5703125" style="7" customWidth="1"/>
    <col min="5890" max="5890" width="27.5703125" style="7" customWidth="1"/>
    <col min="5891" max="5891" width="12.5703125" style="7" customWidth="1"/>
    <col min="5892" max="5892" width="2.5703125" style="7" customWidth="1"/>
    <col min="5893" max="5893" width="11.7109375" style="7" customWidth="1"/>
    <col min="5894" max="5894" width="39.5703125" style="7" customWidth="1"/>
    <col min="5895" max="5896" width="0" style="7" hidden="1" customWidth="1"/>
    <col min="5897" max="5897" width="11.85546875" style="7" customWidth="1"/>
    <col min="5898" max="5898" width="8.5703125" style="7" customWidth="1"/>
    <col min="5899" max="5899" width="10.140625" style="7" bestFit="1" customWidth="1"/>
    <col min="5900" max="6144" width="9.140625" style="7"/>
    <col min="6145" max="6145" width="10.5703125" style="7" customWidth="1"/>
    <col min="6146" max="6146" width="27.5703125" style="7" customWidth="1"/>
    <col min="6147" max="6147" width="12.5703125" style="7" customWidth="1"/>
    <col min="6148" max="6148" width="2.5703125" style="7" customWidth="1"/>
    <col min="6149" max="6149" width="11.7109375" style="7" customWidth="1"/>
    <col min="6150" max="6150" width="39.5703125" style="7" customWidth="1"/>
    <col min="6151" max="6152" width="0" style="7" hidden="1" customWidth="1"/>
    <col min="6153" max="6153" width="11.85546875" style="7" customWidth="1"/>
    <col min="6154" max="6154" width="8.5703125" style="7" customWidth="1"/>
    <col min="6155" max="6155" width="10.140625" style="7" bestFit="1" customWidth="1"/>
    <col min="6156" max="6400" width="9.140625" style="7"/>
    <col min="6401" max="6401" width="10.5703125" style="7" customWidth="1"/>
    <col min="6402" max="6402" width="27.5703125" style="7" customWidth="1"/>
    <col min="6403" max="6403" width="12.5703125" style="7" customWidth="1"/>
    <col min="6404" max="6404" width="2.5703125" style="7" customWidth="1"/>
    <col min="6405" max="6405" width="11.7109375" style="7" customWidth="1"/>
    <col min="6406" max="6406" width="39.5703125" style="7" customWidth="1"/>
    <col min="6407" max="6408" width="0" style="7" hidden="1" customWidth="1"/>
    <col min="6409" max="6409" width="11.85546875" style="7" customWidth="1"/>
    <col min="6410" max="6410" width="8.5703125" style="7" customWidth="1"/>
    <col min="6411" max="6411" width="10.140625" style="7" bestFit="1" customWidth="1"/>
    <col min="6412" max="6656" width="9.140625" style="7"/>
    <col min="6657" max="6657" width="10.5703125" style="7" customWidth="1"/>
    <col min="6658" max="6658" width="27.5703125" style="7" customWidth="1"/>
    <col min="6659" max="6659" width="12.5703125" style="7" customWidth="1"/>
    <col min="6660" max="6660" width="2.5703125" style="7" customWidth="1"/>
    <col min="6661" max="6661" width="11.7109375" style="7" customWidth="1"/>
    <col min="6662" max="6662" width="39.5703125" style="7" customWidth="1"/>
    <col min="6663" max="6664" width="0" style="7" hidden="1" customWidth="1"/>
    <col min="6665" max="6665" width="11.85546875" style="7" customWidth="1"/>
    <col min="6666" max="6666" width="8.5703125" style="7" customWidth="1"/>
    <col min="6667" max="6667" width="10.140625" style="7" bestFit="1" customWidth="1"/>
    <col min="6668" max="6912" width="9.140625" style="7"/>
    <col min="6913" max="6913" width="10.5703125" style="7" customWidth="1"/>
    <col min="6914" max="6914" width="27.5703125" style="7" customWidth="1"/>
    <col min="6915" max="6915" width="12.5703125" style="7" customWidth="1"/>
    <col min="6916" max="6916" width="2.5703125" style="7" customWidth="1"/>
    <col min="6917" max="6917" width="11.7109375" style="7" customWidth="1"/>
    <col min="6918" max="6918" width="39.5703125" style="7" customWidth="1"/>
    <col min="6919" max="6920" width="0" style="7" hidden="1" customWidth="1"/>
    <col min="6921" max="6921" width="11.85546875" style="7" customWidth="1"/>
    <col min="6922" max="6922" width="8.5703125" style="7" customWidth="1"/>
    <col min="6923" max="6923" width="10.140625" style="7" bestFit="1" customWidth="1"/>
    <col min="6924" max="7168" width="9.140625" style="7"/>
    <col min="7169" max="7169" width="10.5703125" style="7" customWidth="1"/>
    <col min="7170" max="7170" width="27.5703125" style="7" customWidth="1"/>
    <col min="7171" max="7171" width="12.5703125" style="7" customWidth="1"/>
    <col min="7172" max="7172" width="2.5703125" style="7" customWidth="1"/>
    <col min="7173" max="7173" width="11.7109375" style="7" customWidth="1"/>
    <col min="7174" max="7174" width="39.5703125" style="7" customWidth="1"/>
    <col min="7175" max="7176" width="0" style="7" hidden="1" customWidth="1"/>
    <col min="7177" max="7177" width="11.85546875" style="7" customWidth="1"/>
    <col min="7178" max="7178" width="8.5703125" style="7" customWidth="1"/>
    <col min="7179" max="7179" width="10.140625" style="7" bestFit="1" customWidth="1"/>
    <col min="7180" max="7424" width="9.140625" style="7"/>
    <col min="7425" max="7425" width="10.5703125" style="7" customWidth="1"/>
    <col min="7426" max="7426" width="27.5703125" style="7" customWidth="1"/>
    <col min="7427" max="7427" width="12.5703125" style="7" customWidth="1"/>
    <col min="7428" max="7428" width="2.5703125" style="7" customWidth="1"/>
    <col min="7429" max="7429" width="11.7109375" style="7" customWidth="1"/>
    <col min="7430" max="7430" width="39.5703125" style="7" customWidth="1"/>
    <col min="7431" max="7432" width="0" style="7" hidden="1" customWidth="1"/>
    <col min="7433" max="7433" width="11.85546875" style="7" customWidth="1"/>
    <col min="7434" max="7434" width="8.5703125" style="7" customWidth="1"/>
    <col min="7435" max="7435" width="10.140625" style="7" bestFit="1" customWidth="1"/>
    <col min="7436" max="7680" width="9.140625" style="7"/>
    <col min="7681" max="7681" width="10.5703125" style="7" customWidth="1"/>
    <col min="7682" max="7682" width="27.5703125" style="7" customWidth="1"/>
    <col min="7683" max="7683" width="12.5703125" style="7" customWidth="1"/>
    <col min="7684" max="7684" width="2.5703125" style="7" customWidth="1"/>
    <col min="7685" max="7685" width="11.7109375" style="7" customWidth="1"/>
    <col min="7686" max="7686" width="39.5703125" style="7" customWidth="1"/>
    <col min="7687" max="7688" width="0" style="7" hidden="1" customWidth="1"/>
    <col min="7689" max="7689" width="11.85546875" style="7" customWidth="1"/>
    <col min="7690" max="7690" width="8.5703125" style="7" customWidth="1"/>
    <col min="7691" max="7691" width="10.140625" style="7" bestFit="1" customWidth="1"/>
    <col min="7692" max="7936" width="9.140625" style="7"/>
    <col min="7937" max="7937" width="10.5703125" style="7" customWidth="1"/>
    <col min="7938" max="7938" width="27.5703125" style="7" customWidth="1"/>
    <col min="7939" max="7939" width="12.5703125" style="7" customWidth="1"/>
    <col min="7940" max="7940" width="2.5703125" style="7" customWidth="1"/>
    <col min="7941" max="7941" width="11.7109375" style="7" customWidth="1"/>
    <col min="7942" max="7942" width="39.5703125" style="7" customWidth="1"/>
    <col min="7943" max="7944" width="0" style="7" hidden="1" customWidth="1"/>
    <col min="7945" max="7945" width="11.85546875" style="7" customWidth="1"/>
    <col min="7946" max="7946" width="8.5703125" style="7" customWidth="1"/>
    <col min="7947" max="7947" width="10.140625" style="7" bestFit="1" customWidth="1"/>
    <col min="7948" max="8192" width="9.140625" style="7"/>
    <col min="8193" max="8193" width="10.5703125" style="7" customWidth="1"/>
    <col min="8194" max="8194" width="27.5703125" style="7" customWidth="1"/>
    <col min="8195" max="8195" width="12.5703125" style="7" customWidth="1"/>
    <col min="8196" max="8196" width="2.5703125" style="7" customWidth="1"/>
    <col min="8197" max="8197" width="11.7109375" style="7" customWidth="1"/>
    <col min="8198" max="8198" width="39.5703125" style="7" customWidth="1"/>
    <col min="8199" max="8200" width="0" style="7" hidden="1" customWidth="1"/>
    <col min="8201" max="8201" width="11.85546875" style="7" customWidth="1"/>
    <col min="8202" max="8202" width="8.5703125" style="7" customWidth="1"/>
    <col min="8203" max="8203" width="10.140625" style="7" bestFit="1" customWidth="1"/>
    <col min="8204" max="8448" width="9.140625" style="7"/>
    <col min="8449" max="8449" width="10.5703125" style="7" customWidth="1"/>
    <col min="8450" max="8450" width="27.5703125" style="7" customWidth="1"/>
    <col min="8451" max="8451" width="12.5703125" style="7" customWidth="1"/>
    <col min="8452" max="8452" width="2.5703125" style="7" customWidth="1"/>
    <col min="8453" max="8453" width="11.7109375" style="7" customWidth="1"/>
    <col min="8454" max="8454" width="39.5703125" style="7" customWidth="1"/>
    <col min="8455" max="8456" width="0" style="7" hidden="1" customWidth="1"/>
    <col min="8457" max="8457" width="11.85546875" style="7" customWidth="1"/>
    <col min="8458" max="8458" width="8.5703125" style="7" customWidth="1"/>
    <col min="8459" max="8459" width="10.140625" style="7" bestFit="1" customWidth="1"/>
    <col min="8460" max="8704" width="9.140625" style="7"/>
    <col min="8705" max="8705" width="10.5703125" style="7" customWidth="1"/>
    <col min="8706" max="8706" width="27.5703125" style="7" customWidth="1"/>
    <col min="8707" max="8707" width="12.5703125" style="7" customWidth="1"/>
    <col min="8708" max="8708" width="2.5703125" style="7" customWidth="1"/>
    <col min="8709" max="8709" width="11.7109375" style="7" customWidth="1"/>
    <col min="8710" max="8710" width="39.5703125" style="7" customWidth="1"/>
    <col min="8711" max="8712" width="0" style="7" hidden="1" customWidth="1"/>
    <col min="8713" max="8713" width="11.85546875" style="7" customWidth="1"/>
    <col min="8714" max="8714" width="8.5703125" style="7" customWidth="1"/>
    <col min="8715" max="8715" width="10.140625" style="7" bestFit="1" customWidth="1"/>
    <col min="8716" max="8960" width="9.140625" style="7"/>
    <col min="8961" max="8961" width="10.5703125" style="7" customWidth="1"/>
    <col min="8962" max="8962" width="27.5703125" style="7" customWidth="1"/>
    <col min="8963" max="8963" width="12.5703125" style="7" customWidth="1"/>
    <col min="8964" max="8964" width="2.5703125" style="7" customWidth="1"/>
    <col min="8965" max="8965" width="11.7109375" style="7" customWidth="1"/>
    <col min="8966" max="8966" width="39.5703125" style="7" customWidth="1"/>
    <col min="8967" max="8968" width="0" style="7" hidden="1" customWidth="1"/>
    <col min="8969" max="8969" width="11.85546875" style="7" customWidth="1"/>
    <col min="8970" max="8970" width="8.5703125" style="7" customWidth="1"/>
    <col min="8971" max="8971" width="10.140625" style="7" bestFit="1" customWidth="1"/>
    <col min="8972" max="9216" width="9.140625" style="7"/>
    <col min="9217" max="9217" width="10.5703125" style="7" customWidth="1"/>
    <col min="9218" max="9218" width="27.5703125" style="7" customWidth="1"/>
    <col min="9219" max="9219" width="12.5703125" style="7" customWidth="1"/>
    <col min="9220" max="9220" width="2.5703125" style="7" customWidth="1"/>
    <col min="9221" max="9221" width="11.7109375" style="7" customWidth="1"/>
    <col min="9222" max="9222" width="39.5703125" style="7" customWidth="1"/>
    <col min="9223" max="9224" width="0" style="7" hidden="1" customWidth="1"/>
    <col min="9225" max="9225" width="11.85546875" style="7" customWidth="1"/>
    <col min="9226" max="9226" width="8.5703125" style="7" customWidth="1"/>
    <col min="9227" max="9227" width="10.140625" style="7" bestFit="1" customWidth="1"/>
    <col min="9228" max="9472" width="9.140625" style="7"/>
    <col min="9473" max="9473" width="10.5703125" style="7" customWidth="1"/>
    <col min="9474" max="9474" width="27.5703125" style="7" customWidth="1"/>
    <col min="9475" max="9475" width="12.5703125" style="7" customWidth="1"/>
    <col min="9476" max="9476" width="2.5703125" style="7" customWidth="1"/>
    <col min="9477" max="9477" width="11.7109375" style="7" customWidth="1"/>
    <col min="9478" max="9478" width="39.5703125" style="7" customWidth="1"/>
    <col min="9479" max="9480" width="0" style="7" hidden="1" customWidth="1"/>
    <col min="9481" max="9481" width="11.85546875" style="7" customWidth="1"/>
    <col min="9482" max="9482" width="8.5703125" style="7" customWidth="1"/>
    <col min="9483" max="9483" width="10.140625" style="7" bestFit="1" customWidth="1"/>
    <col min="9484" max="9728" width="9.140625" style="7"/>
    <col min="9729" max="9729" width="10.5703125" style="7" customWidth="1"/>
    <col min="9730" max="9730" width="27.5703125" style="7" customWidth="1"/>
    <col min="9731" max="9731" width="12.5703125" style="7" customWidth="1"/>
    <col min="9732" max="9732" width="2.5703125" style="7" customWidth="1"/>
    <col min="9733" max="9733" width="11.7109375" style="7" customWidth="1"/>
    <col min="9734" max="9734" width="39.5703125" style="7" customWidth="1"/>
    <col min="9735" max="9736" width="0" style="7" hidden="1" customWidth="1"/>
    <col min="9737" max="9737" width="11.85546875" style="7" customWidth="1"/>
    <col min="9738" max="9738" width="8.5703125" style="7" customWidth="1"/>
    <col min="9739" max="9739" width="10.140625" style="7" bestFit="1" customWidth="1"/>
    <col min="9740" max="9984" width="9.140625" style="7"/>
    <col min="9985" max="9985" width="10.5703125" style="7" customWidth="1"/>
    <col min="9986" max="9986" width="27.5703125" style="7" customWidth="1"/>
    <col min="9987" max="9987" width="12.5703125" style="7" customWidth="1"/>
    <col min="9988" max="9988" width="2.5703125" style="7" customWidth="1"/>
    <col min="9989" max="9989" width="11.7109375" style="7" customWidth="1"/>
    <col min="9990" max="9990" width="39.5703125" style="7" customWidth="1"/>
    <col min="9991" max="9992" width="0" style="7" hidden="1" customWidth="1"/>
    <col min="9993" max="9993" width="11.85546875" style="7" customWidth="1"/>
    <col min="9994" max="9994" width="8.5703125" style="7" customWidth="1"/>
    <col min="9995" max="9995" width="10.140625" style="7" bestFit="1" customWidth="1"/>
    <col min="9996" max="10240" width="9.140625" style="7"/>
    <col min="10241" max="10241" width="10.5703125" style="7" customWidth="1"/>
    <col min="10242" max="10242" width="27.5703125" style="7" customWidth="1"/>
    <col min="10243" max="10243" width="12.5703125" style="7" customWidth="1"/>
    <col min="10244" max="10244" width="2.5703125" style="7" customWidth="1"/>
    <col min="10245" max="10245" width="11.7109375" style="7" customWidth="1"/>
    <col min="10246" max="10246" width="39.5703125" style="7" customWidth="1"/>
    <col min="10247" max="10248" width="0" style="7" hidden="1" customWidth="1"/>
    <col min="10249" max="10249" width="11.85546875" style="7" customWidth="1"/>
    <col min="10250" max="10250" width="8.5703125" style="7" customWidth="1"/>
    <col min="10251" max="10251" width="10.140625" style="7" bestFit="1" customWidth="1"/>
    <col min="10252" max="10496" width="9.140625" style="7"/>
    <col min="10497" max="10497" width="10.5703125" style="7" customWidth="1"/>
    <col min="10498" max="10498" width="27.5703125" style="7" customWidth="1"/>
    <col min="10499" max="10499" width="12.5703125" style="7" customWidth="1"/>
    <col min="10500" max="10500" width="2.5703125" style="7" customWidth="1"/>
    <col min="10501" max="10501" width="11.7109375" style="7" customWidth="1"/>
    <col min="10502" max="10502" width="39.5703125" style="7" customWidth="1"/>
    <col min="10503" max="10504" width="0" style="7" hidden="1" customWidth="1"/>
    <col min="10505" max="10505" width="11.85546875" style="7" customWidth="1"/>
    <col min="10506" max="10506" width="8.5703125" style="7" customWidth="1"/>
    <col min="10507" max="10507" width="10.140625" style="7" bestFit="1" customWidth="1"/>
    <col min="10508" max="10752" width="9.140625" style="7"/>
    <col min="10753" max="10753" width="10.5703125" style="7" customWidth="1"/>
    <col min="10754" max="10754" width="27.5703125" style="7" customWidth="1"/>
    <col min="10755" max="10755" width="12.5703125" style="7" customWidth="1"/>
    <col min="10756" max="10756" width="2.5703125" style="7" customWidth="1"/>
    <col min="10757" max="10757" width="11.7109375" style="7" customWidth="1"/>
    <col min="10758" max="10758" width="39.5703125" style="7" customWidth="1"/>
    <col min="10759" max="10760" width="0" style="7" hidden="1" customWidth="1"/>
    <col min="10761" max="10761" width="11.85546875" style="7" customWidth="1"/>
    <col min="10762" max="10762" width="8.5703125" style="7" customWidth="1"/>
    <col min="10763" max="10763" width="10.140625" style="7" bestFit="1" customWidth="1"/>
    <col min="10764" max="11008" width="9.140625" style="7"/>
    <col min="11009" max="11009" width="10.5703125" style="7" customWidth="1"/>
    <col min="11010" max="11010" width="27.5703125" style="7" customWidth="1"/>
    <col min="11011" max="11011" width="12.5703125" style="7" customWidth="1"/>
    <col min="11012" max="11012" width="2.5703125" style="7" customWidth="1"/>
    <col min="11013" max="11013" width="11.7109375" style="7" customWidth="1"/>
    <col min="11014" max="11014" width="39.5703125" style="7" customWidth="1"/>
    <col min="11015" max="11016" width="0" style="7" hidden="1" customWidth="1"/>
    <col min="11017" max="11017" width="11.85546875" style="7" customWidth="1"/>
    <col min="11018" max="11018" width="8.5703125" style="7" customWidth="1"/>
    <col min="11019" max="11019" width="10.140625" style="7" bestFit="1" customWidth="1"/>
    <col min="11020" max="11264" width="9.140625" style="7"/>
    <col min="11265" max="11265" width="10.5703125" style="7" customWidth="1"/>
    <col min="11266" max="11266" width="27.5703125" style="7" customWidth="1"/>
    <col min="11267" max="11267" width="12.5703125" style="7" customWidth="1"/>
    <col min="11268" max="11268" width="2.5703125" style="7" customWidth="1"/>
    <col min="11269" max="11269" width="11.7109375" style="7" customWidth="1"/>
    <col min="11270" max="11270" width="39.5703125" style="7" customWidth="1"/>
    <col min="11271" max="11272" width="0" style="7" hidden="1" customWidth="1"/>
    <col min="11273" max="11273" width="11.85546875" style="7" customWidth="1"/>
    <col min="11274" max="11274" width="8.5703125" style="7" customWidth="1"/>
    <col min="11275" max="11275" width="10.140625" style="7" bestFit="1" customWidth="1"/>
    <col min="11276" max="11520" width="9.140625" style="7"/>
    <col min="11521" max="11521" width="10.5703125" style="7" customWidth="1"/>
    <col min="11522" max="11522" width="27.5703125" style="7" customWidth="1"/>
    <col min="11523" max="11523" width="12.5703125" style="7" customWidth="1"/>
    <col min="11524" max="11524" width="2.5703125" style="7" customWidth="1"/>
    <col min="11525" max="11525" width="11.7109375" style="7" customWidth="1"/>
    <col min="11526" max="11526" width="39.5703125" style="7" customWidth="1"/>
    <col min="11527" max="11528" width="0" style="7" hidden="1" customWidth="1"/>
    <col min="11529" max="11529" width="11.85546875" style="7" customWidth="1"/>
    <col min="11530" max="11530" width="8.5703125" style="7" customWidth="1"/>
    <col min="11531" max="11531" width="10.140625" style="7" bestFit="1" customWidth="1"/>
    <col min="11532" max="11776" width="9.140625" style="7"/>
    <col min="11777" max="11777" width="10.5703125" style="7" customWidth="1"/>
    <col min="11778" max="11778" width="27.5703125" style="7" customWidth="1"/>
    <col min="11779" max="11779" width="12.5703125" style="7" customWidth="1"/>
    <col min="11780" max="11780" width="2.5703125" style="7" customWidth="1"/>
    <col min="11781" max="11781" width="11.7109375" style="7" customWidth="1"/>
    <col min="11782" max="11782" width="39.5703125" style="7" customWidth="1"/>
    <col min="11783" max="11784" width="0" style="7" hidden="1" customWidth="1"/>
    <col min="11785" max="11785" width="11.85546875" style="7" customWidth="1"/>
    <col min="11786" max="11786" width="8.5703125" style="7" customWidth="1"/>
    <col min="11787" max="11787" width="10.140625" style="7" bestFit="1" customWidth="1"/>
    <col min="11788" max="12032" width="9.140625" style="7"/>
    <col min="12033" max="12033" width="10.5703125" style="7" customWidth="1"/>
    <col min="12034" max="12034" width="27.5703125" style="7" customWidth="1"/>
    <col min="12035" max="12035" width="12.5703125" style="7" customWidth="1"/>
    <col min="12036" max="12036" width="2.5703125" style="7" customWidth="1"/>
    <col min="12037" max="12037" width="11.7109375" style="7" customWidth="1"/>
    <col min="12038" max="12038" width="39.5703125" style="7" customWidth="1"/>
    <col min="12039" max="12040" width="0" style="7" hidden="1" customWidth="1"/>
    <col min="12041" max="12041" width="11.85546875" style="7" customWidth="1"/>
    <col min="12042" max="12042" width="8.5703125" style="7" customWidth="1"/>
    <col min="12043" max="12043" width="10.140625" style="7" bestFit="1" customWidth="1"/>
    <col min="12044" max="12288" width="9.140625" style="7"/>
    <col min="12289" max="12289" width="10.5703125" style="7" customWidth="1"/>
    <col min="12290" max="12290" width="27.5703125" style="7" customWidth="1"/>
    <col min="12291" max="12291" width="12.5703125" style="7" customWidth="1"/>
    <col min="12292" max="12292" width="2.5703125" style="7" customWidth="1"/>
    <col min="12293" max="12293" width="11.7109375" style="7" customWidth="1"/>
    <col min="12294" max="12294" width="39.5703125" style="7" customWidth="1"/>
    <col min="12295" max="12296" width="0" style="7" hidden="1" customWidth="1"/>
    <col min="12297" max="12297" width="11.85546875" style="7" customWidth="1"/>
    <col min="12298" max="12298" width="8.5703125" style="7" customWidth="1"/>
    <col min="12299" max="12299" width="10.140625" style="7" bestFit="1" customWidth="1"/>
    <col min="12300" max="12544" width="9.140625" style="7"/>
    <col min="12545" max="12545" width="10.5703125" style="7" customWidth="1"/>
    <col min="12546" max="12546" width="27.5703125" style="7" customWidth="1"/>
    <col min="12547" max="12547" width="12.5703125" style="7" customWidth="1"/>
    <col min="12548" max="12548" width="2.5703125" style="7" customWidth="1"/>
    <col min="12549" max="12549" width="11.7109375" style="7" customWidth="1"/>
    <col min="12550" max="12550" width="39.5703125" style="7" customWidth="1"/>
    <col min="12551" max="12552" width="0" style="7" hidden="1" customWidth="1"/>
    <col min="12553" max="12553" width="11.85546875" style="7" customWidth="1"/>
    <col min="12554" max="12554" width="8.5703125" style="7" customWidth="1"/>
    <col min="12555" max="12555" width="10.140625" style="7" bestFit="1" customWidth="1"/>
    <col min="12556" max="12800" width="9.140625" style="7"/>
    <col min="12801" max="12801" width="10.5703125" style="7" customWidth="1"/>
    <col min="12802" max="12802" width="27.5703125" style="7" customWidth="1"/>
    <col min="12803" max="12803" width="12.5703125" style="7" customWidth="1"/>
    <col min="12804" max="12804" width="2.5703125" style="7" customWidth="1"/>
    <col min="12805" max="12805" width="11.7109375" style="7" customWidth="1"/>
    <col min="12806" max="12806" width="39.5703125" style="7" customWidth="1"/>
    <col min="12807" max="12808" width="0" style="7" hidden="1" customWidth="1"/>
    <col min="12809" max="12809" width="11.85546875" style="7" customWidth="1"/>
    <col min="12810" max="12810" width="8.5703125" style="7" customWidth="1"/>
    <col min="12811" max="12811" width="10.140625" style="7" bestFit="1" customWidth="1"/>
    <col min="12812" max="13056" width="9.140625" style="7"/>
    <col min="13057" max="13057" width="10.5703125" style="7" customWidth="1"/>
    <col min="13058" max="13058" width="27.5703125" style="7" customWidth="1"/>
    <col min="13059" max="13059" width="12.5703125" style="7" customWidth="1"/>
    <col min="13060" max="13060" width="2.5703125" style="7" customWidth="1"/>
    <col min="13061" max="13061" width="11.7109375" style="7" customWidth="1"/>
    <col min="13062" max="13062" width="39.5703125" style="7" customWidth="1"/>
    <col min="13063" max="13064" width="0" style="7" hidden="1" customWidth="1"/>
    <col min="13065" max="13065" width="11.85546875" style="7" customWidth="1"/>
    <col min="13066" max="13066" width="8.5703125" style="7" customWidth="1"/>
    <col min="13067" max="13067" width="10.140625" style="7" bestFit="1" customWidth="1"/>
    <col min="13068" max="13312" width="9.140625" style="7"/>
    <col min="13313" max="13313" width="10.5703125" style="7" customWidth="1"/>
    <col min="13314" max="13314" width="27.5703125" style="7" customWidth="1"/>
    <col min="13315" max="13315" width="12.5703125" style="7" customWidth="1"/>
    <col min="13316" max="13316" width="2.5703125" style="7" customWidth="1"/>
    <col min="13317" max="13317" width="11.7109375" style="7" customWidth="1"/>
    <col min="13318" max="13318" width="39.5703125" style="7" customWidth="1"/>
    <col min="13319" max="13320" width="0" style="7" hidden="1" customWidth="1"/>
    <col min="13321" max="13321" width="11.85546875" style="7" customWidth="1"/>
    <col min="13322" max="13322" width="8.5703125" style="7" customWidth="1"/>
    <col min="13323" max="13323" width="10.140625" style="7" bestFit="1" customWidth="1"/>
    <col min="13324" max="13568" width="9.140625" style="7"/>
    <col min="13569" max="13569" width="10.5703125" style="7" customWidth="1"/>
    <col min="13570" max="13570" width="27.5703125" style="7" customWidth="1"/>
    <col min="13571" max="13571" width="12.5703125" style="7" customWidth="1"/>
    <col min="13572" max="13572" width="2.5703125" style="7" customWidth="1"/>
    <col min="13573" max="13573" width="11.7109375" style="7" customWidth="1"/>
    <col min="13574" max="13574" width="39.5703125" style="7" customWidth="1"/>
    <col min="13575" max="13576" width="0" style="7" hidden="1" customWidth="1"/>
    <col min="13577" max="13577" width="11.85546875" style="7" customWidth="1"/>
    <col min="13578" max="13578" width="8.5703125" style="7" customWidth="1"/>
    <col min="13579" max="13579" width="10.140625" style="7" bestFit="1" customWidth="1"/>
    <col min="13580" max="13824" width="9.140625" style="7"/>
    <col min="13825" max="13825" width="10.5703125" style="7" customWidth="1"/>
    <col min="13826" max="13826" width="27.5703125" style="7" customWidth="1"/>
    <col min="13827" max="13827" width="12.5703125" style="7" customWidth="1"/>
    <col min="13828" max="13828" width="2.5703125" style="7" customWidth="1"/>
    <col min="13829" max="13829" width="11.7109375" style="7" customWidth="1"/>
    <col min="13830" max="13830" width="39.5703125" style="7" customWidth="1"/>
    <col min="13831" max="13832" width="0" style="7" hidden="1" customWidth="1"/>
    <col min="13833" max="13833" width="11.85546875" style="7" customWidth="1"/>
    <col min="13834" max="13834" width="8.5703125" style="7" customWidth="1"/>
    <col min="13835" max="13835" width="10.140625" style="7" bestFit="1" customWidth="1"/>
    <col min="13836" max="14080" width="9.140625" style="7"/>
    <col min="14081" max="14081" width="10.5703125" style="7" customWidth="1"/>
    <col min="14082" max="14082" width="27.5703125" style="7" customWidth="1"/>
    <col min="14083" max="14083" width="12.5703125" style="7" customWidth="1"/>
    <col min="14084" max="14084" width="2.5703125" style="7" customWidth="1"/>
    <col min="14085" max="14085" width="11.7109375" style="7" customWidth="1"/>
    <col min="14086" max="14086" width="39.5703125" style="7" customWidth="1"/>
    <col min="14087" max="14088" width="0" style="7" hidden="1" customWidth="1"/>
    <col min="14089" max="14089" width="11.85546875" style="7" customWidth="1"/>
    <col min="14090" max="14090" width="8.5703125" style="7" customWidth="1"/>
    <col min="14091" max="14091" width="10.140625" style="7" bestFit="1" customWidth="1"/>
    <col min="14092" max="14336" width="9.140625" style="7"/>
    <col min="14337" max="14337" width="10.5703125" style="7" customWidth="1"/>
    <col min="14338" max="14338" width="27.5703125" style="7" customWidth="1"/>
    <col min="14339" max="14339" width="12.5703125" style="7" customWidth="1"/>
    <col min="14340" max="14340" width="2.5703125" style="7" customWidth="1"/>
    <col min="14341" max="14341" width="11.7109375" style="7" customWidth="1"/>
    <col min="14342" max="14342" width="39.5703125" style="7" customWidth="1"/>
    <col min="14343" max="14344" width="0" style="7" hidden="1" customWidth="1"/>
    <col min="14345" max="14345" width="11.85546875" style="7" customWidth="1"/>
    <col min="14346" max="14346" width="8.5703125" style="7" customWidth="1"/>
    <col min="14347" max="14347" width="10.140625" style="7" bestFit="1" customWidth="1"/>
    <col min="14348" max="14592" width="9.140625" style="7"/>
    <col min="14593" max="14593" width="10.5703125" style="7" customWidth="1"/>
    <col min="14594" max="14594" width="27.5703125" style="7" customWidth="1"/>
    <col min="14595" max="14595" width="12.5703125" style="7" customWidth="1"/>
    <col min="14596" max="14596" width="2.5703125" style="7" customWidth="1"/>
    <col min="14597" max="14597" width="11.7109375" style="7" customWidth="1"/>
    <col min="14598" max="14598" width="39.5703125" style="7" customWidth="1"/>
    <col min="14599" max="14600" width="0" style="7" hidden="1" customWidth="1"/>
    <col min="14601" max="14601" width="11.85546875" style="7" customWidth="1"/>
    <col min="14602" max="14602" width="8.5703125" style="7" customWidth="1"/>
    <col min="14603" max="14603" width="10.140625" style="7" bestFit="1" customWidth="1"/>
    <col min="14604" max="14848" width="9.140625" style="7"/>
    <col min="14849" max="14849" width="10.5703125" style="7" customWidth="1"/>
    <col min="14850" max="14850" width="27.5703125" style="7" customWidth="1"/>
    <col min="14851" max="14851" width="12.5703125" style="7" customWidth="1"/>
    <col min="14852" max="14852" width="2.5703125" style="7" customWidth="1"/>
    <col min="14853" max="14853" width="11.7109375" style="7" customWidth="1"/>
    <col min="14854" max="14854" width="39.5703125" style="7" customWidth="1"/>
    <col min="14855" max="14856" width="0" style="7" hidden="1" customWidth="1"/>
    <col min="14857" max="14857" width="11.85546875" style="7" customWidth="1"/>
    <col min="14858" max="14858" width="8.5703125" style="7" customWidth="1"/>
    <col min="14859" max="14859" width="10.140625" style="7" bestFit="1" customWidth="1"/>
    <col min="14860" max="15104" width="9.140625" style="7"/>
    <col min="15105" max="15105" width="10.5703125" style="7" customWidth="1"/>
    <col min="15106" max="15106" width="27.5703125" style="7" customWidth="1"/>
    <col min="15107" max="15107" width="12.5703125" style="7" customWidth="1"/>
    <col min="15108" max="15108" width="2.5703125" style="7" customWidth="1"/>
    <col min="15109" max="15109" width="11.7109375" style="7" customWidth="1"/>
    <col min="15110" max="15110" width="39.5703125" style="7" customWidth="1"/>
    <col min="15111" max="15112" width="0" style="7" hidden="1" customWidth="1"/>
    <col min="15113" max="15113" width="11.85546875" style="7" customWidth="1"/>
    <col min="15114" max="15114" width="8.5703125" style="7" customWidth="1"/>
    <col min="15115" max="15115" width="10.140625" style="7" bestFit="1" customWidth="1"/>
    <col min="15116" max="15360" width="9.140625" style="7"/>
    <col min="15361" max="15361" width="10.5703125" style="7" customWidth="1"/>
    <col min="15362" max="15362" width="27.5703125" style="7" customWidth="1"/>
    <col min="15363" max="15363" width="12.5703125" style="7" customWidth="1"/>
    <col min="15364" max="15364" width="2.5703125" style="7" customWidth="1"/>
    <col min="15365" max="15365" width="11.7109375" style="7" customWidth="1"/>
    <col min="15366" max="15366" width="39.5703125" style="7" customWidth="1"/>
    <col min="15367" max="15368" width="0" style="7" hidden="1" customWidth="1"/>
    <col min="15369" max="15369" width="11.85546875" style="7" customWidth="1"/>
    <col min="15370" max="15370" width="8.5703125" style="7" customWidth="1"/>
    <col min="15371" max="15371" width="10.140625" style="7" bestFit="1" customWidth="1"/>
    <col min="15372" max="15616" width="9.140625" style="7"/>
    <col min="15617" max="15617" width="10.5703125" style="7" customWidth="1"/>
    <col min="15618" max="15618" width="27.5703125" style="7" customWidth="1"/>
    <col min="15619" max="15619" width="12.5703125" style="7" customWidth="1"/>
    <col min="15620" max="15620" width="2.5703125" style="7" customWidth="1"/>
    <col min="15621" max="15621" width="11.7109375" style="7" customWidth="1"/>
    <col min="15622" max="15622" width="39.5703125" style="7" customWidth="1"/>
    <col min="15623" max="15624" width="0" style="7" hidden="1" customWidth="1"/>
    <col min="15625" max="15625" width="11.85546875" style="7" customWidth="1"/>
    <col min="15626" max="15626" width="8.5703125" style="7" customWidth="1"/>
    <col min="15627" max="15627" width="10.140625" style="7" bestFit="1" customWidth="1"/>
    <col min="15628" max="15872" width="9.140625" style="7"/>
    <col min="15873" max="15873" width="10.5703125" style="7" customWidth="1"/>
    <col min="15874" max="15874" width="27.5703125" style="7" customWidth="1"/>
    <col min="15875" max="15875" width="12.5703125" style="7" customWidth="1"/>
    <col min="15876" max="15876" width="2.5703125" style="7" customWidth="1"/>
    <col min="15877" max="15877" width="11.7109375" style="7" customWidth="1"/>
    <col min="15878" max="15878" width="39.5703125" style="7" customWidth="1"/>
    <col min="15879" max="15880" width="0" style="7" hidden="1" customWidth="1"/>
    <col min="15881" max="15881" width="11.85546875" style="7" customWidth="1"/>
    <col min="15882" max="15882" width="8.5703125" style="7" customWidth="1"/>
    <col min="15883" max="15883" width="10.140625" style="7" bestFit="1" customWidth="1"/>
    <col min="15884" max="16128" width="9.140625" style="7"/>
    <col min="16129" max="16129" width="10.5703125" style="7" customWidth="1"/>
    <col min="16130" max="16130" width="27.5703125" style="7" customWidth="1"/>
    <col min="16131" max="16131" width="12.5703125" style="7" customWidth="1"/>
    <col min="16132" max="16132" width="2.5703125" style="7" customWidth="1"/>
    <col min="16133" max="16133" width="11.7109375" style="7" customWidth="1"/>
    <col min="16134" max="16134" width="39.5703125" style="7" customWidth="1"/>
    <col min="16135" max="16136" width="0" style="7" hidden="1" customWidth="1"/>
    <col min="16137" max="16137" width="11.85546875" style="7" customWidth="1"/>
    <col min="16138" max="16138" width="8.5703125" style="7" customWidth="1"/>
    <col min="16139" max="16139" width="10.140625" style="7" bestFit="1" customWidth="1"/>
    <col min="16140" max="16384" width="9.140625" style="7"/>
  </cols>
  <sheetData>
    <row r="1" spans="1:13" ht="20.25" x14ac:dyDescent="0.3">
      <c r="A1" s="119" t="s">
        <v>24</v>
      </c>
      <c r="B1" s="119"/>
      <c r="C1" s="119"/>
      <c r="D1" s="119"/>
      <c r="E1" s="119"/>
      <c r="F1" s="119"/>
    </row>
    <row r="3" spans="1:13" ht="15.2" customHeight="1" x14ac:dyDescent="0.2">
      <c r="A3" s="1" t="s">
        <v>0</v>
      </c>
      <c r="B3" s="1" t="s">
        <v>1</v>
      </c>
      <c r="C3" s="2" t="s">
        <v>2</v>
      </c>
      <c r="D3" s="1"/>
      <c r="E3" s="3" t="s">
        <v>0</v>
      </c>
      <c r="F3" s="1" t="s">
        <v>3</v>
      </c>
      <c r="G3" s="4" t="s">
        <v>3</v>
      </c>
      <c r="H3" s="4"/>
      <c r="I3" s="5" t="s">
        <v>4</v>
      </c>
      <c r="J3" s="6" t="s">
        <v>5</v>
      </c>
      <c r="K3" s="6" t="s">
        <v>75</v>
      </c>
    </row>
    <row r="4" spans="1:13" ht="15.2" customHeight="1" x14ac:dyDescent="0.2">
      <c r="A4" s="1"/>
      <c r="B4" s="7" t="s">
        <v>25</v>
      </c>
      <c r="C4" s="2">
        <v>11991.45</v>
      </c>
      <c r="D4" s="1"/>
      <c r="E4" s="3"/>
      <c r="F4" s="1"/>
      <c r="G4" s="4"/>
      <c r="H4" s="4"/>
      <c r="I4" s="5"/>
      <c r="J4" s="6"/>
      <c r="K4" s="6"/>
    </row>
    <row r="5" spans="1:13" ht="15.2" customHeight="1" x14ac:dyDescent="0.2">
      <c r="A5" s="15">
        <v>43202</v>
      </c>
      <c r="B5" s="7" t="s">
        <v>6</v>
      </c>
      <c r="C5" s="16">
        <v>2700</v>
      </c>
      <c r="D5" s="10"/>
      <c r="E5" s="11">
        <v>43321</v>
      </c>
      <c r="F5" s="12" t="s">
        <v>49</v>
      </c>
      <c r="G5" s="22"/>
      <c r="H5" s="22"/>
      <c r="I5" s="21" t="s">
        <v>30</v>
      </c>
      <c r="J5" s="52">
        <v>0</v>
      </c>
      <c r="K5" s="24">
        <v>25</v>
      </c>
      <c r="M5" s="51"/>
    </row>
    <row r="6" spans="1:13" ht="15.2" customHeight="1" x14ac:dyDescent="0.2">
      <c r="A6" s="15">
        <v>43371</v>
      </c>
      <c r="B6" s="7" t="s">
        <v>6</v>
      </c>
      <c r="C6" s="41">
        <v>2700</v>
      </c>
      <c r="D6" s="10"/>
      <c r="E6" s="11">
        <v>43236</v>
      </c>
      <c r="F6" s="12" t="s">
        <v>7</v>
      </c>
      <c r="I6" s="17" t="s">
        <v>26</v>
      </c>
      <c r="J6" s="52">
        <v>0</v>
      </c>
      <c r="K6" s="9">
        <v>254.94</v>
      </c>
    </row>
    <row r="7" spans="1:13" ht="15.2" customHeight="1" x14ac:dyDescent="0.2">
      <c r="B7" s="7" t="s">
        <v>23</v>
      </c>
      <c r="C7" s="41">
        <v>37.5</v>
      </c>
      <c r="D7" s="10"/>
      <c r="E7" s="11">
        <v>43236</v>
      </c>
      <c r="F7" s="12" t="s">
        <v>36</v>
      </c>
      <c r="I7" s="17" t="s">
        <v>98</v>
      </c>
      <c r="J7" s="52">
        <v>0</v>
      </c>
      <c r="K7" s="9">
        <v>44.56</v>
      </c>
      <c r="M7" s="51"/>
    </row>
    <row r="8" spans="1:13" ht="15.2" customHeight="1" x14ac:dyDescent="0.2">
      <c r="D8" s="10"/>
      <c r="E8" s="11">
        <v>43238</v>
      </c>
      <c r="F8" s="12" t="s">
        <v>9</v>
      </c>
      <c r="G8" s="19"/>
      <c r="I8" s="17" t="s">
        <v>27</v>
      </c>
      <c r="J8" s="9">
        <v>0</v>
      </c>
      <c r="K8" s="9">
        <v>397.8</v>
      </c>
    </row>
    <row r="9" spans="1:13" s="22" customFormat="1" ht="15.2" customHeight="1" x14ac:dyDescent="0.2">
      <c r="A9" s="15"/>
      <c r="B9" s="7"/>
      <c r="C9" s="9"/>
      <c r="D9" s="20"/>
      <c r="E9" s="11">
        <v>43244</v>
      </c>
      <c r="F9" s="12" t="s">
        <v>73</v>
      </c>
      <c r="G9" s="7"/>
      <c r="H9" s="7"/>
      <c r="I9" s="21" t="s">
        <v>29</v>
      </c>
      <c r="J9" s="9">
        <v>0</v>
      </c>
      <c r="K9" s="9">
        <v>70</v>
      </c>
    </row>
    <row r="10" spans="1:13" ht="15.2" customHeight="1" x14ac:dyDescent="0.2">
      <c r="D10" s="23"/>
      <c r="E10" s="11">
        <v>43238</v>
      </c>
      <c r="F10" s="12" t="s">
        <v>76</v>
      </c>
      <c r="G10" s="19"/>
      <c r="I10" s="17" t="s">
        <v>28</v>
      </c>
      <c r="J10" s="9">
        <v>213.24</v>
      </c>
      <c r="K10" s="9">
        <v>1279.42</v>
      </c>
    </row>
    <row r="11" spans="1:13" ht="15.2" customHeight="1" x14ac:dyDescent="0.2">
      <c r="D11" s="23"/>
      <c r="E11" s="11">
        <v>43332</v>
      </c>
      <c r="F11" s="12" t="s">
        <v>77</v>
      </c>
      <c r="G11" s="21"/>
      <c r="I11" s="17" t="s">
        <v>33</v>
      </c>
      <c r="J11" s="52">
        <v>0</v>
      </c>
      <c r="K11" s="9">
        <v>254.95</v>
      </c>
    </row>
    <row r="12" spans="1:13" ht="15.2" customHeight="1" x14ac:dyDescent="0.2">
      <c r="D12" s="23"/>
      <c r="E12" s="11">
        <v>43332</v>
      </c>
      <c r="F12" s="12" t="s">
        <v>78</v>
      </c>
      <c r="G12" s="21"/>
      <c r="I12" s="17" t="s">
        <v>34</v>
      </c>
      <c r="J12" s="52">
        <v>0</v>
      </c>
      <c r="K12" s="9">
        <v>54.56</v>
      </c>
    </row>
    <row r="13" spans="1:13" ht="15.2" customHeight="1" x14ac:dyDescent="0.2">
      <c r="D13" s="23"/>
      <c r="F13" s="12" t="s">
        <v>39</v>
      </c>
      <c r="G13" s="21"/>
      <c r="I13" s="17" t="s">
        <v>38</v>
      </c>
      <c r="J13" s="52">
        <v>0</v>
      </c>
      <c r="K13" s="9">
        <v>0</v>
      </c>
    </row>
    <row r="14" spans="1:13" ht="15.2" customHeight="1" x14ac:dyDescent="0.2">
      <c r="D14" s="23"/>
      <c r="F14" s="12" t="s">
        <v>39</v>
      </c>
      <c r="G14" s="21"/>
      <c r="I14" s="17" t="s">
        <v>40</v>
      </c>
      <c r="J14" s="52">
        <v>0</v>
      </c>
      <c r="K14" s="9">
        <v>0</v>
      </c>
    </row>
    <row r="15" spans="1:13" ht="15.2" customHeight="1" x14ac:dyDescent="0.2">
      <c r="D15" s="23"/>
      <c r="E15" s="11">
        <v>43342</v>
      </c>
      <c r="F15" s="12" t="s">
        <v>50</v>
      </c>
      <c r="G15" s="21"/>
      <c r="I15" s="17" t="s">
        <v>35</v>
      </c>
      <c r="J15" s="52">
        <v>0</v>
      </c>
      <c r="K15" s="9">
        <v>25</v>
      </c>
    </row>
    <row r="16" spans="1:13" ht="15.2" customHeight="1" x14ac:dyDescent="0.2">
      <c r="D16" s="23"/>
      <c r="E16" s="11">
        <v>43306</v>
      </c>
      <c r="F16" s="12" t="s">
        <v>41</v>
      </c>
      <c r="G16" s="21"/>
      <c r="I16" s="17" t="s">
        <v>31</v>
      </c>
      <c r="J16" s="52">
        <v>54.47</v>
      </c>
      <c r="K16" s="9">
        <v>326.82</v>
      </c>
    </row>
    <row r="17" spans="2:11" ht="15.2" customHeight="1" x14ac:dyDescent="0.2">
      <c r="D17" s="23"/>
      <c r="E17" s="11">
        <v>43306</v>
      </c>
      <c r="F17" s="12" t="s">
        <v>42</v>
      </c>
      <c r="G17" s="21"/>
      <c r="I17" s="17" t="s">
        <v>32</v>
      </c>
      <c r="J17" s="52">
        <v>2.33</v>
      </c>
      <c r="K17" s="9">
        <v>13.99</v>
      </c>
    </row>
    <row r="18" spans="2:11" ht="15.2" customHeight="1" x14ac:dyDescent="0.2">
      <c r="D18" s="23"/>
      <c r="E18" s="11">
        <v>43355</v>
      </c>
      <c r="F18" s="12" t="s">
        <v>10</v>
      </c>
      <c r="G18" s="21"/>
      <c r="I18" s="17" t="s">
        <v>43</v>
      </c>
      <c r="J18" s="52">
        <v>0</v>
      </c>
      <c r="K18" s="9">
        <v>254.95</v>
      </c>
    </row>
    <row r="19" spans="2:11" ht="15.2" customHeight="1" x14ac:dyDescent="0.2">
      <c r="D19" s="23"/>
      <c r="E19" s="11">
        <v>43355</v>
      </c>
      <c r="F19" s="12" t="s">
        <v>47</v>
      </c>
      <c r="G19" s="21"/>
      <c r="I19" s="17" t="s">
        <v>44</v>
      </c>
      <c r="J19" s="52">
        <v>0</v>
      </c>
      <c r="K19" s="9">
        <v>44.56</v>
      </c>
    </row>
    <row r="20" spans="2:11" ht="15.2" customHeight="1" x14ac:dyDescent="0.2">
      <c r="D20" s="23"/>
      <c r="E20" s="11">
        <v>43355</v>
      </c>
      <c r="F20" s="12" t="s">
        <v>37</v>
      </c>
      <c r="G20" s="21"/>
      <c r="I20" s="17" t="s">
        <v>45</v>
      </c>
      <c r="J20" s="52">
        <v>0</v>
      </c>
      <c r="K20" s="9">
        <v>140.16999999999999</v>
      </c>
    </row>
    <row r="21" spans="2:11" ht="15.2" customHeight="1" x14ac:dyDescent="0.2">
      <c r="D21" s="23"/>
      <c r="E21" s="11">
        <v>43355</v>
      </c>
      <c r="F21" s="12" t="s">
        <v>48</v>
      </c>
      <c r="G21" s="21"/>
      <c r="I21" s="17" t="s">
        <v>46</v>
      </c>
      <c r="J21" s="52">
        <v>0</v>
      </c>
      <c r="K21" s="9">
        <v>100</v>
      </c>
    </row>
    <row r="22" spans="2:11" ht="15.2" customHeight="1" x14ac:dyDescent="0.2">
      <c r="D22" s="23"/>
      <c r="E22" s="11">
        <v>43418</v>
      </c>
      <c r="F22" s="12" t="s">
        <v>96</v>
      </c>
      <c r="G22" s="21"/>
      <c r="I22" s="17" t="s">
        <v>97</v>
      </c>
      <c r="J22" s="52">
        <v>0</v>
      </c>
      <c r="K22" s="9">
        <v>254.95</v>
      </c>
    </row>
    <row r="23" spans="2:11" ht="15.2" customHeight="1" x14ac:dyDescent="0.2">
      <c r="D23" s="23"/>
      <c r="E23" s="11">
        <v>43414</v>
      </c>
      <c r="F23" s="12" t="s">
        <v>95</v>
      </c>
      <c r="G23" s="21"/>
      <c r="I23" s="17" t="s">
        <v>85</v>
      </c>
      <c r="J23" s="52">
        <v>0</v>
      </c>
      <c r="K23" s="9">
        <v>44.56</v>
      </c>
    </row>
    <row r="24" spans="2:11" ht="15.2" customHeight="1" x14ac:dyDescent="0.2">
      <c r="D24" s="23"/>
      <c r="E24" s="11">
        <v>43426</v>
      </c>
      <c r="F24" s="12" t="s">
        <v>94</v>
      </c>
      <c r="G24" s="21"/>
      <c r="I24" s="17" t="s">
        <v>86</v>
      </c>
      <c r="J24" s="52">
        <v>0</v>
      </c>
      <c r="K24" s="9">
        <v>30</v>
      </c>
    </row>
    <row r="25" spans="2:11" ht="15.2" customHeight="1" x14ac:dyDescent="0.2">
      <c r="D25" s="23"/>
      <c r="E25" s="11">
        <v>43427</v>
      </c>
      <c r="F25" s="12" t="s">
        <v>93</v>
      </c>
      <c r="G25" s="21"/>
      <c r="I25" s="17" t="s">
        <v>87</v>
      </c>
      <c r="J25" s="52">
        <v>0</v>
      </c>
      <c r="K25" s="9">
        <v>20</v>
      </c>
    </row>
    <row r="26" spans="2:11" ht="15.2" customHeight="1" x14ac:dyDescent="0.2">
      <c r="D26" s="23"/>
      <c r="E26" s="11">
        <v>43481</v>
      </c>
      <c r="F26" s="12" t="s">
        <v>80</v>
      </c>
      <c r="G26" s="21"/>
      <c r="I26" s="17" t="s">
        <v>81</v>
      </c>
      <c r="J26" s="52">
        <v>0</v>
      </c>
      <c r="K26" s="9">
        <v>254.95</v>
      </c>
    </row>
    <row r="27" spans="2:11" ht="15.2" customHeight="1" x14ac:dyDescent="0.2">
      <c r="D27" s="23"/>
      <c r="E27" s="11">
        <v>43481</v>
      </c>
      <c r="F27" s="12" t="s">
        <v>82</v>
      </c>
      <c r="G27" s="21"/>
      <c r="I27" s="17" t="s">
        <v>88</v>
      </c>
      <c r="J27" s="52">
        <v>0</v>
      </c>
      <c r="K27" s="9">
        <v>72</v>
      </c>
    </row>
    <row r="28" spans="2:11" ht="15.2" customHeight="1" x14ac:dyDescent="0.2">
      <c r="D28" s="23"/>
      <c r="E28" s="11">
        <v>43500</v>
      </c>
      <c r="F28" s="12" t="s">
        <v>92</v>
      </c>
      <c r="G28" s="21"/>
      <c r="I28" s="17" t="s">
        <v>83</v>
      </c>
      <c r="J28" s="52">
        <v>0</v>
      </c>
      <c r="K28" s="9">
        <v>180</v>
      </c>
    </row>
    <row r="29" spans="2:11" ht="15.2" customHeight="1" x14ac:dyDescent="0.2">
      <c r="D29" s="23"/>
      <c r="E29" s="11">
        <v>43544</v>
      </c>
      <c r="F29" s="12" t="s">
        <v>89</v>
      </c>
      <c r="G29" s="21"/>
      <c r="I29" s="17" t="s">
        <v>84</v>
      </c>
      <c r="J29" s="52">
        <v>0</v>
      </c>
      <c r="K29" s="9">
        <v>75</v>
      </c>
    </row>
    <row r="30" spans="2:11" ht="15.2" customHeight="1" thickBot="1" x14ac:dyDescent="0.25">
      <c r="B30" s="25" t="s">
        <v>11</v>
      </c>
      <c r="C30" s="26">
        <f>SUM(C5:C9)</f>
        <v>5437.5</v>
      </c>
      <c r="D30" s="23"/>
      <c r="F30" s="28" t="s">
        <v>12</v>
      </c>
      <c r="I30" s="21"/>
      <c r="J30" s="53">
        <f>SUM(J5:J29)</f>
        <v>270.04000000000002</v>
      </c>
      <c r="K30" s="29">
        <f>SUM(K5:K29)</f>
        <v>4218.1799999999994</v>
      </c>
    </row>
    <row r="31" spans="2:11" ht="15.2" customHeight="1" x14ac:dyDescent="0.2">
      <c r="B31" s="25"/>
      <c r="C31" s="30"/>
      <c r="D31" s="23"/>
      <c r="G31" s="21"/>
      <c r="I31" s="17"/>
      <c r="J31" s="52"/>
    </row>
    <row r="32" spans="2:11" ht="15.2" customHeight="1" x14ac:dyDescent="0.2">
      <c r="B32" s="25"/>
      <c r="C32" s="30"/>
      <c r="D32" s="23"/>
      <c r="G32" s="21"/>
      <c r="I32" s="17"/>
      <c r="J32" s="52"/>
    </row>
    <row r="33" spans="1:16" ht="15.2" customHeight="1" x14ac:dyDescent="0.2">
      <c r="B33" s="25"/>
      <c r="C33" s="30"/>
      <c r="D33" s="23"/>
      <c r="G33" s="21"/>
      <c r="I33" s="17"/>
      <c r="J33" s="52"/>
    </row>
    <row r="34" spans="1:16" ht="15.2" customHeight="1" x14ac:dyDescent="0.2">
      <c r="B34" s="19" t="s">
        <v>13</v>
      </c>
      <c r="F34" s="31" t="s">
        <v>14</v>
      </c>
      <c r="I34" s="17"/>
      <c r="J34" s="32"/>
      <c r="K34" s="32"/>
    </row>
    <row r="35" spans="1:16" ht="15.2" customHeight="1" x14ac:dyDescent="0.2">
      <c r="B35" s="7" t="s">
        <v>15</v>
      </c>
      <c r="C35" s="9">
        <f>SUM(C4)</f>
        <v>11991.45</v>
      </c>
      <c r="F35" s="12" t="s">
        <v>16</v>
      </c>
      <c r="K35" s="9">
        <f>SUM(C4)</f>
        <v>11991.45</v>
      </c>
    </row>
    <row r="36" spans="1:16" ht="15.2" customHeight="1" x14ac:dyDescent="0.2">
      <c r="A36" s="35"/>
      <c r="B36" s="7" t="s">
        <v>17</v>
      </c>
      <c r="C36" s="9">
        <f>SUM(K43)</f>
        <v>379.95</v>
      </c>
      <c r="F36" s="12" t="s">
        <v>18</v>
      </c>
      <c r="K36" s="9">
        <f>C30</f>
        <v>5437.5</v>
      </c>
    </row>
    <row r="37" spans="1:16" ht="15.2" customHeight="1" thickBot="1" x14ac:dyDescent="0.25">
      <c r="B37" s="36" t="s">
        <v>79</v>
      </c>
      <c r="C37" s="37">
        <f>SUM(C35)-C36</f>
        <v>11611.5</v>
      </c>
      <c r="F37" s="38" t="s">
        <v>19</v>
      </c>
      <c r="G37" s="18">
        <v>180</v>
      </c>
      <c r="H37" s="39"/>
      <c r="I37" s="40"/>
      <c r="J37" s="41"/>
      <c r="K37" s="41">
        <f>-K30</f>
        <v>-4218.1799999999994</v>
      </c>
      <c r="N37" s="33"/>
    </row>
    <row r="39" spans="1:16" ht="15.2" customHeight="1" thickBot="1" x14ac:dyDescent="0.25">
      <c r="D39" s="34"/>
      <c r="F39" s="42" t="s">
        <v>20</v>
      </c>
      <c r="G39" s="18"/>
      <c r="K39" s="43">
        <f>SUM(C35)+C30-K30</f>
        <v>13210.77</v>
      </c>
      <c r="L39" s="51"/>
      <c r="P39" s="33"/>
    </row>
    <row r="40" spans="1:16" ht="15.2" customHeight="1" x14ac:dyDescent="0.2">
      <c r="D40" s="7"/>
      <c r="E40" s="39"/>
    </row>
    <row r="41" spans="1:16" ht="15.2" customHeight="1" x14ac:dyDescent="0.2">
      <c r="B41" s="45"/>
      <c r="C41" s="46"/>
      <c r="D41" s="7"/>
      <c r="E41" s="9"/>
      <c r="F41" s="114" t="s">
        <v>114</v>
      </c>
      <c r="I41" s="17" t="s">
        <v>91</v>
      </c>
      <c r="J41" s="52">
        <v>0</v>
      </c>
      <c r="K41" s="9">
        <v>125</v>
      </c>
    </row>
    <row r="42" spans="1:16" ht="15.2" customHeight="1" x14ac:dyDescent="0.2">
      <c r="B42" s="47"/>
      <c r="D42" s="7"/>
      <c r="E42" s="9"/>
      <c r="I42" s="17" t="s">
        <v>90</v>
      </c>
      <c r="J42" s="52">
        <v>0</v>
      </c>
      <c r="K42" s="9">
        <v>254.95</v>
      </c>
      <c r="M42" s="33"/>
    </row>
    <row r="43" spans="1:16" ht="15.2" customHeight="1" thickBot="1" x14ac:dyDescent="0.3">
      <c r="F43" s="115" t="s">
        <v>115</v>
      </c>
      <c r="K43" s="116">
        <f>SUM(K41:K42)</f>
        <v>379.95</v>
      </c>
    </row>
    <row r="44" spans="1:16" ht="15.2" customHeight="1" thickTop="1" x14ac:dyDescent="0.2"/>
    <row r="45" spans="1:16" ht="15.2" customHeight="1" x14ac:dyDescent="0.2">
      <c r="A45" s="8"/>
      <c r="C45" s="49"/>
      <c r="E45" s="44"/>
      <c r="F45" s="12" t="s">
        <v>21</v>
      </c>
      <c r="I45" s="14">
        <f>SUM(K6)+K11+K18+K22+K26</f>
        <v>1274.74</v>
      </c>
    </row>
    <row r="46" spans="1:16" ht="15.2" customHeight="1" x14ac:dyDescent="0.2">
      <c r="F46" s="12" t="s">
        <v>22</v>
      </c>
      <c r="I46" s="14">
        <f>SUM(K30)-I45</f>
        <v>2943.4399999999996</v>
      </c>
    </row>
    <row r="47" spans="1:16" ht="15.2" customHeight="1" x14ac:dyDescent="0.2">
      <c r="D47" s="48"/>
    </row>
    <row r="48" spans="1:16" ht="15.2" customHeight="1" x14ac:dyDescent="0.2">
      <c r="D48" s="23"/>
      <c r="G48" s="21"/>
      <c r="I48" s="17"/>
      <c r="J48" s="52"/>
    </row>
    <row r="49" spans="2:14" ht="15.2" customHeight="1" x14ac:dyDescent="0.2">
      <c r="D49" s="23"/>
      <c r="G49" s="21"/>
      <c r="I49" s="17"/>
      <c r="J49" s="52"/>
    </row>
    <row r="50" spans="2:14" ht="15.2" customHeight="1" x14ac:dyDescent="0.2"/>
    <row r="51" spans="2:14" ht="15.2" customHeight="1" x14ac:dyDescent="0.2"/>
    <row r="52" spans="2:14" ht="15.2" customHeight="1" x14ac:dyDescent="0.2">
      <c r="B52" s="36"/>
      <c r="C52" s="112"/>
      <c r="F52" s="113"/>
      <c r="N52" s="33"/>
    </row>
    <row r="53" spans="2:14" ht="15.2" customHeight="1" x14ac:dyDescent="0.2"/>
    <row r="54" spans="2:14" ht="15.2" customHeight="1" x14ac:dyDescent="0.2"/>
    <row r="55" spans="2:14" ht="15.2" customHeight="1" x14ac:dyDescent="0.2"/>
    <row r="56" spans="2:14" ht="15.2" customHeight="1" x14ac:dyDescent="0.2"/>
    <row r="57" spans="2:14" ht="15.2" customHeight="1" x14ac:dyDescent="0.2"/>
    <row r="58" spans="2:14" ht="15.2" customHeight="1" x14ac:dyDescent="0.2"/>
    <row r="59" spans="2:14" ht="15.2" customHeight="1" x14ac:dyDescent="0.2"/>
    <row r="60" spans="2:14" ht="15.2" customHeight="1" x14ac:dyDescent="0.2"/>
    <row r="61" spans="2:14" ht="15.2" customHeight="1" x14ac:dyDescent="0.2"/>
    <row r="62" spans="2:14" ht="15.2" customHeight="1" x14ac:dyDescent="0.2"/>
    <row r="63" spans="2:14" ht="15.2" customHeight="1" x14ac:dyDescent="0.2"/>
    <row r="64" spans="2:14" ht="15.2" customHeight="1" x14ac:dyDescent="0.2"/>
    <row r="65" spans="1:6" ht="15.2" customHeight="1" x14ac:dyDescent="0.2"/>
    <row r="66" spans="1:6" ht="15.2" customHeight="1" x14ac:dyDescent="0.2">
      <c r="A66" s="8"/>
    </row>
    <row r="67" spans="1:6" ht="15.2" customHeight="1" x14ac:dyDescent="0.2">
      <c r="F67" s="25"/>
    </row>
    <row r="68" spans="1:6" ht="15.2" customHeight="1" x14ac:dyDescent="0.2">
      <c r="F68" s="25"/>
    </row>
    <row r="69" spans="1:6" ht="15.2" customHeight="1" x14ac:dyDescent="0.2">
      <c r="F69" s="25"/>
    </row>
    <row r="70" spans="1:6" ht="15.2" customHeight="1" x14ac:dyDescent="0.2">
      <c r="F70" s="25"/>
    </row>
    <row r="71" spans="1:6" ht="15.2" customHeight="1" x14ac:dyDescent="0.2"/>
    <row r="72" spans="1:6" ht="15.2" customHeight="1" x14ac:dyDescent="0.2"/>
    <row r="73" spans="1:6" ht="15.2" customHeight="1" x14ac:dyDescent="0.2"/>
    <row r="74" spans="1:6" ht="15.2" customHeight="1" x14ac:dyDescent="0.2">
      <c r="D74" s="50"/>
    </row>
    <row r="75" spans="1:6" ht="15.2" customHeight="1" x14ac:dyDescent="0.2"/>
    <row r="76" spans="1:6" ht="15.2" customHeight="1" x14ac:dyDescent="0.2"/>
  </sheetData>
  <sortState ref="E5:K31">
    <sortCondition ref="I5:I31"/>
  </sortState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opLeftCell="A10" workbookViewId="0">
      <selection activeCell="G23" sqref="G23"/>
    </sheetView>
  </sheetViews>
  <sheetFormatPr defaultRowHeight="15" x14ac:dyDescent="0.25"/>
  <cols>
    <col min="2" max="2" width="32.28515625" customWidth="1"/>
    <col min="3" max="3" width="20.7109375" customWidth="1"/>
    <col min="4" max="4" width="20.85546875" customWidth="1"/>
    <col min="258" max="258" width="32.28515625" customWidth="1"/>
    <col min="259" max="259" width="20.7109375" customWidth="1"/>
    <col min="260" max="260" width="20.85546875" customWidth="1"/>
    <col min="514" max="514" width="32.28515625" customWidth="1"/>
    <col min="515" max="515" width="20.7109375" customWidth="1"/>
    <col min="516" max="516" width="20.85546875" customWidth="1"/>
    <col min="770" max="770" width="32.28515625" customWidth="1"/>
    <col min="771" max="771" width="20.7109375" customWidth="1"/>
    <col min="772" max="772" width="20.85546875" customWidth="1"/>
    <col min="1026" max="1026" width="32.28515625" customWidth="1"/>
    <col min="1027" max="1027" width="20.7109375" customWidth="1"/>
    <col min="1028" max="1028" width="20.85546875" customWidth="1"/>
    <col min="1282" max="1282" width="32.28515625" customWidth="1"/>
    <col min="1283" max="1283" width="20.7109375" customWidth="1"/>
    <col min="1284" max="1284" width="20.85546875" customWidth="1"/>
    <col min="1538" max="1538" width="32.28515625" customWidth="1"/>
    <col min="1539" max="1539" width="20.7109375" customWidth="1"/>
    <col min="1540" max="1540" width="20.85546875" customWidth="1"/>
    <col min="1794" max="1794" width="32.28515625" customWidth="1"/>
    <col min="1795" max="1795" width="20.7109375" customWidth="1"/>
    <col min="1796" max="1796" width="20.85546875" customWidth="1"/>
    <col min="2050" max="2050" width="32.28515625" customWidth="1"/>
    <col min="2051" max="2051" width="20.7109375" customWidth="1"/>
    <col min="2052" max="2052" width="20.85546875" customWidth="1"/>
    <col min="2306" max="2306" width="32.28515625" customWidth="1"/>
    <col min="2307" max="2307" width="20.7109375" customWidth="1"/>
    <col min="2308" max="2308" width="20.85546875" customWidth="1"/>
    <col min="2562" max="2562" width="32.28515625" customWidth="1"/>
    <col min="2563" max="2563" width="20.7109375" customWidth="1"/>
    <col min="2564" max="2564" width="20.85546875" customWidth="1"/>
    <col min="2818" max="2818" width="32.28515625" customWidth="1"/>
    <col min="2819" max="2819" width="20.7109375" customWidth="1"/>
    <col min="2820" max="2820" width="20.85546875" customWidth="1"/>
    <col min="3074" max="3074" width="32.28515625" customWidth="1"/>
    <col min="3075" max="3075" width="20.7109375" customWidth="1"/>
    <col min="3076" max="3076" width="20.85546875" customWidth="1"/>
    <col min="3330" max="3330" width="32.28515625" customWidth="1"/>
    <col min="3331" max="3331" width="20.7109375" customWidth="1"/>
    <col min="3332" max="3332" width="20.85546875" customWidth="1"/>
    <col min="3586" max="3586" width="32.28515625" customWidth="1"/>
    <col min="3587" max="3587" width="20.7109375" customWidth="1"/>
    <col min="3588" max="3588" width="20.85546875" customWidth="1"/>
    <col min="3842" max="3842" width="32.28515625" customWidth="1"/>
    <col min="3843" max="3843" width="20.7109375" customWidth="1"/>
    <col min="3844" max="3844" width="20.85546875" customWidth="1"/>
    <col min="4098" max="4098" width="32.28515625" customWidth="1"/>
    <col min="4099" max="4099" width="20.7109375" customWidth="1"/>
    <col min="4100" max="4100" width="20.85546875" customWidth="1"/>
    <col min="4354" max="4354" width="32.28515625" customWidth="1"/>
    <col min="4355" max="4355" width="20.7109375" customWidth="1"/>
    <col min="4356" max="4356" width="20.85546875" customWidth="1"/>
    <col min="4610" max="4610" width="32.28515625" customWidth="1"/>
    <col min="4611" max="4611" width="20.7109375" customWidth="1"/>
    <col min="4612" max="4612" width="20.85546875" customWidth="1"/>
    <col min="4866" max="4866" width="32.28515625" customWidth="1"/>
    <col min="4867" max="4867" width="20.7109375" customWidth="1"/>
    <col min="4868" max="4868" width="20.85546875" customWidth="1"/>
    <col min="5122" max="5122" width="32.28515625" customWidth="1"/>
    <col min="5123" max="5123" width="20.7109375" customWidth="1"/>
    <col min="5124" max="5124" width="20.85546875" customWidth="1"/>
    <col min="5378" max="5378" width="32.28515625" customWidth="1"/>
    <col min="5379" max="5379" width="20.7109375" customWidth="1"/>
    <col min="5380" max="5380" width="20.85546875" customWidth="1"/>
    <col min="5634" max="5634" width="32.28515625" customWidth="1"/>
    <col min="5635" max="5635" width="20.7109375" customWidth="1"/>
    <col min="5636" max="5636" width="20.85546875" customWidth="1"/>
    <col min="5890" max="5890" width="32.28515625" customWidth="1"/>
    <col min="5891" max="5891" width="20.7109375" customWidth="1"/>
    <col min="5892" max="5892" width="20.85546875" customWidth="1"/>
    <col min="6146" max="6146" width="32.28515625" customWidth="1"/>
    <col min="6147" max="6147" width="20.7109375" customWidth="1"/>
    <col min="6148" max="6148" width="20.85546875" customWidth="1"/>
    <col min="6402" max="6402" width="32.28515625" customWidth="1"/>
    <col min="6403" max="6403" width="20.7109375" customWidth="1"/>
    <col min="6404" max="6404" width="20.85546875" customWidth="1"/>
    <col min="6658" max="6658" width="32.28515625" customWidth="1"/>
    <col min="6659" max="6659" width="20.7109375" customWidth="1"/>
    <col min="6660" max="6660" width="20.85546875" customWidth="1"/>
    <col min="6914" max="6914" width="32.28515625" customWidth="1"/>
    <col min="6915" max="6915" width="20.7109375" customWidth="1"/>
    <col min="6916" max="6916" width="20.85546875" customWidth="1"/>
    <col min="7170" max="7170" width="32.28515625" customWidth="1"/>
    <col min="7171" max="7171" width="20.7109375" customWidth="1"/>
    <col min="7172" max="7172" width="20.85546875" customWidth="1"/>
    <col min="7426" max="7426" width="32.28515625" customWidth="1"/>
    <col min="7427" max="7427" width="20.7109375" customWidth="1"/>
    <col min="7428" max="7428" width="20.85546875" customWidth="1"/>
    <col min="7682" max="7682" width="32.28515625" customWidth="1"/>
    <col min="7683" max="7683" width="20.7109375" customWidth="1"/>
    <col min="7684" max="7684" width="20.85546875" customWidth="1"/>
    <col min="7938" max="7938" width="32.28515625" customWidth="1"/>
    <col min="7939" max="7939" width="20.7109375" customWidth="1"/>
    <col min="7940" max="7940" width="20.85546875" customWidth="1"/>
    <col min="8194" max="8194" width="32.28515625" customWidth="1"/>
    <col min="8195" max="8195" width="20.7109375" customWidth="1"/>
    <col min="8196" max="8196" width="20.85546875" customWidth="1"/>
    <col min="8450" max="8450" width="32.28515625" customWidth="1"/>
    <col min="8451" max="8451" width="20.7109375" customWidth="1"/>
    <col min="8452" max="8452" width="20.85546875" customWidth="1"/>
    <col min="8706" max="8706" width="32.28515625" customWidth="1"/>
    <col min="8707" max="8707" width="20.7109375" customWidth="1"/>
    <col min="8708" max="8708" width="20.85546875" customWidth="1"/>
    <col min="8962" max="8962" width="32.28515625" customWidth="1"/>
    <col min="8963" max="8963" width="20.7109375" customWidth="1"/>
    <col min="8964" max="8964" width="20.85546875" customWidth="1"/>
    <col min="9218" max="9218" width="32.28515625" customWidth="1"/>
    <col min="9219" max="9219" width="20.7109375" customWidth="1"/>
    <col min="9220" max="9220" width="20.85546875" customWidth="1"/>
    <col min="9474" max="9474" width="32.28515625" customWidth="1"/>
    <col min="9475" max="9475" width="20.7109375" customWidth="1"/>
    <col min="9476" max="9476" width="20.85546875" customWidth="1"/>
    <col min="9730" max="9730" width="32.28515625" customWidth="1"/>
    <col min="9731" max="9731" width="20.7109375" customWidth="1"/>
    <col min="9732" max="9732" width="20.85546875" customWidth="1"/>
    <col min="9986" max="9986" width="32.28515625" customWidth="1"/>
    <col min="9987" max="9987" width="20.7109375" customWidth="1"/>
    <col min="9988" max="9988" width="20.85546875" customWidth="1"/>
    <col min="10242" max="10242" width="32.28515625" customWidth="1"/>
    <col min="10243" max="10243" width="20.7109375" customWidth="1"/>
    <col min="10244" max="10244" width="20.85546875" customWidth="1"/>
    <col min="10498" max="10498" width="32.28515625" customWidth="1"/>
    <col min="10499" max="10499" width="20.7109375" customWidth="1"/>
    <col min="10500" max="10500" width="20.85546875" customWidth="1"/>
    <col min="10754" max="10754" width="32.28515625" customWidth="1"/>
    <col min="10755" max="10755" width="20.7109375" customWidth="1"/>
    <col min="10756" max="10756" width="20.85546875" customWidth="1"/>
    <col min="11010" max="11010" width="32.28515625" customWidth="1"/>
    <col min="11011" max="11011" width="20.7109375" customWidth="1"/>
    <col min="11012" max="11012" width="20.85546875" customWidth="1"/>
    <col min="11266" max="11266" width="32.28515625" customWidth="1"/>
    <col min="11267" max="11267" width="20.7109375" customWidth="1"/>
    <col min="11268" max="11268" width="20.85546875" customWidth="1"/>
    <col min="11522" max="11522" width="32.28515625" customWidth="1"/>
    <col min="11523" max="11523" width="20.7109375" customWidth="1"/>
    <col min="11524" max="11524" width="20.85546875" customWidth="1"/>
    <col min="11778" max="11778" width="32.28515625" customWidth="1"/>
    <col min="11779" max="11779" width="20.7109375" customWidth="1"/>
    <col min="11780" max="11780" width="20.85546875" customWidth="1"/>
    <col min="12034" max="12034" width="32.28515625" customWidth="1"/>
    <col min="12035" max="12035" width="20.7109375" customWidth="1"/>
    <col min="12036" max="12036" width="20.85546875" customWidth="1"/>
    <col min="12290" max="12290" width="32.28515625" customWidth="1"/>
    <col min="12291" max="12291" width="20.7109375" customWidth="1"/>
    <col min="12292" max="12292" width="20.85546875" customWidth="1"/>
    <col min="12546" max="12546" width="32.28515625" customWidth="1"/>
    <col min="12547" max="12547" width="20.7109375" customWidth="1"/>
    <col min="12548" max="12548" width="20.85546875" customWidth="1"/>
    <col min="12802" max="12802" width="32.28515625" customWidth="1"/>
    <col min="12803" max="12803" width="20.7109375" customWidth="1"/>
    <col min="12804" max="12804" width="20.85546875" customWidth="1"/>
    <col min="13058" max="13058" width="32.28515625" customWidth="1"/>
    <col min="13059" max="13059" width="20.7109375" customWidth="1"/>
    <col min="13060" max="13060" width="20.85546875" customWidth="1"/>
    <col min="13314" max="13314" width="32.28515625" customWidth="1"/>
    <col min="13315" max="13315" width="20.7109375" customWidth="1"/>
    <col min="13316" max="13316" width="20.85546875" customWidth="1"/>
    <col min="13570" max="13570" width="32.28515625" customWidth="1"/>
    <col min="13571" max="13571" width="20.7109375" customWidth="1"/>
    <col min="13572" max="13572" width="20.85546875" customWidth="1"/>
    <col min="13826" max="13826" width="32.28515625" customWidth="1"/>
    <col min="13827" max="13827" width="20.7109375" customWidth="1"/>
    <col min="13828" max="13828" width="20.85546875" customWidth="1"/>
    <col min="14082" max="14082" width="32.28515625" customWidth="1"/>
    <col min="14083" max="14083" width="20.7109375" customWidth="1"/>
    <col min="14084" max="14084" width="20.85546875" customWidth="1"/>
    <col min="14338" max="14338" width="32.28515625" customWidth="1"/>
    <col min="14339" max="14339" width="20.7109375" customWidth="1"/>
    <col min="14340" max="14340" width="20.85546875" customWidth="1"/>
    <col min="14594" max="14594" width="32.28515625" customWidth="1"/>
    <col min="14595" max="14595" width="20.7109375" customWidth="1"/>
    <col min="14596" max="14596" width="20.85546875" customWidth="1"/>
    <col min="14850" max="14850" width="32.28515625" customWidth="1"/>
    <col min="14851" max="14851" width="20.7109375" customWidth="1"/>
    <col min="14852" max="14852" width="20.85546875" customWidth="1"/>
    <col min="15106" max="15106" width="32.28515625" customWidth="1"/>
    <col min="15107" max="15107" width="20.7109375" customWidth="1"/>
    <col min="15108" max="15108" width="20.85546875" customWidth="1"/>
    <col min="15362" max="15362" width="32.28515625" customWidth="1"/>
    <col min="15363" max="15363" width="20.7109375" customWidth="1"/>
    <col min="15364" max="15364" width="20.85546875" customWidth="1"/>
    <col min="15618" max="15618" width="32.28515625" customWidth="1"/>
    <col min="15619" max="15619" width="20.7109375" customWidth="1"/>
    <col min="15620" max="15620" width="20.85546875" customWidth="1"/>
    <col min="15874" max="15874" width="32.28515625" customWidth="1"/>
    <col min="15875" max="15875" width="20.7109375" customWidth="1"/>
    <col min="15876" max="15876" width="20.85546875" customWidth="1"/>
    <col min="16130" max="16130" width="32.28515625" customWidth="1"/>
    <col min="16131" max="16131" width="20.7109375" customWidth="1"/>
    <col min="16132" max="16132" width="20.85546875" customWidth="1"/>
  </cols>
  <sheetData>
    <row r="1" spans="2:4" s="86" customFormat="1" ht="20.25" x14ac:dyDescent="0.35">
      <c r="B1" s="120" t="s">
        <v>100</v>
      </c>
      <c r="C1" s="120"/>
      <c r="D1" s="120"/>
    </row>
    <row r="2" spans="2:4" ht="15.75" x14ac:dyDescent="0.3">
      <c r="B2" s="87"/>
      <c r="C2" s="87"/>
      <c r="D2" s="87"/>
    </row>
    <row r="3" spans="2:4" ht="17.25" x14ac:dyDescent="0.3">
      <c r="B3" s="88" t="s">
        <v>101</v>
      </c>
      <c r="C3" s="88" t="s">
        <v>102</v>
      </c>
      <c r="D3" s="87"/>
    </row>
    <row r="4" spans="2:4" ht="17.25" x14ac:dyDescent="0.3">
      <c r="B4" s="87" t="s">
        <v>103</v>
      </c>
      <c r="C4" s="89">
        <v>43555</v>
      </c>
      <c r="D4" s="87"/>
    </row>
    <row r="5" spans="2:4" ht="15.75" x14ac:dyDescent="0.3">
      <c r="B5" s="87"/>
      <c r="C5" s="87"/>
      <c r="D5" s="87"/>
    </row>
    <row r="6" spans="2:4" ht="15.75" x14ac:dyDescent="0.3">
      <c r="B6" s="87" t="s">
        <v>104</v>
      </c>
      <c r="C6" s="90" t="s">
        <v>105</v>
      </c>
      <c r="D6" s="87"/>
    </row>
    <row r="7" spans="2:4" ht="15.75" x14ac:dyDescent="0.3">
      <c r="B7" s="87"/>
      <c r="C7" s="91"/>
      <c r="D7" s="87"/>
    </row>
    <row r="8" spans="2:4" ht="15.75" x14ac:dyDescent="0.3">
      <c r="B8" s="87" t="s">
        <v>106</v>
      </c>
      <c r="C8" s="87" t="s">
        <v>102</v>
      </c>
      <c r="D8" s="87"/>
    </row>
    <row r="9" spans="2:4" ht="16.5" thickBot="1" x14ac:dyDescent="0.35">
      <c r="B9" s="87" t="s">
        <v>0</v>
      </c>
      <c r="C9" s="91"/>
      <c r="D9" s="87"/>
    </row>
    <row r="10" spans="2:4" ht="16.5" thickBot="1" x14ac:dyDescent="0.35">
      <c r="B10" s="87"/>
      <c r="C10" s="92">
        <v>43190</v>
      </c>
      <c r="D10" s="92">
        <v>43555</v>
      </c>
    </row>
    <row r="11" spans="2:4" s="95" customFormat="1" ht="30" x14ac:dyDescent="0.3">
      <c r="B11" s="93" t="s">
        <v>116</v>
      </c>
      <c r="C11" s="94" t="s">
        <v>2</v>
      </c>
      <c r="D11" s="94" t="s">
        <v>2</v>
      </c>
    </row>
    <row r="12" spans="2:4" ht="15.75" x14ac:dyDescent="0.3">
      <c r="B12" s="96" t="s">
        <v>107</v>
      </c>
      <c r="C12" s="97">
        <v>11991.45</v>
      </c>
      <c r="D12" s="98">
        <f>SUM('2018.2019'!K39)</f>
        <v>13210.77</v>
      </c>
    </row>
    <row r="13" spans="2:4" s="102" customFormat="1" ht="30" x14ac:dyDescent="0.3">
      <c r="B13" s="99" t="s">
        <v>117</v>
      </c>
      <c r="C13" s="100">
        <v>0</v>
      </c>
      <c r="D13" s="101">
        <v>379.95</v>
      </c>
    </row>
    <row r="14" spans="2:4" ht="15.75" x14ac:dyDescent="0.3">
      <c r="B14" s="96"/>
      <c r="C14" s="103"/>
      <c r="D14" s="97"/>
    </row>
    <row r="15" spans="2:4" ht="15.75" x14ac:dyDescent="0.3">
      <c r="B15" s="96"/>
      <c r="C15" s="103"/>
      <c r="D15" s="97"/>
    </row>
    <row r="16" spans="2:4" ht="15.75" x14ac:dyDescent="0.3">
      <c r="B16" s="96"/>
      <c r="C16" s="103"/>
      <c r="D16" s="97"/>
    </row>
    <row r="17" spans="2:10" ht="15.75" x14ac:dyDescent="0.3">
      <c r="B17" s="96"/>
      <c r="C17" s="103"/>
      <c r="D17" s="97">
        <f>SUM(C14:C17)</f>
        <v>0</v>
      </c>
    </row>
    <row r="18" spans="2:10" ht="16.5" thickBot="1" x14ac:dyDescent="0.35">
      <c r="B18" s="96" t="s">
        <v>108</v>
      </c>
      <c r="C18" s="103"/>
      <c r="D18" s="97">
        <f>C18</f>
        <v>0</v>
      </c>
    </row>
    <row r="19" spans="2:10" s="107" customFormat="1" ht="30.75" thickBot="1" x14ac:dyDescent="0.35">
      <c r="B19" s="104" t="s">
        <v>118</v>
      </c>
      <c r="C19" s="105">
        <v>11991.45</v>
      </c>
      <c r="D19" s="106">
        <v>13210.77</v>
      </c>
    </row>
    <row r="20" spans="2:10" s="102" customFormat="1" ht="15.75" x14ac:dyDescent="0.3">
      <c r="B20" s="121" t="s">
        <v>109</v>
      </c>
      <c r="C20" s="121"/>
      <c r="D20" s="121"/>
    </row>
    <row r="21" spans="2:10" ht="16.5" thickBot="1" x14ac:dyDescent="0.35">
      <c r="B21" s="108" t="s">
        <v>110</v>
      </c>
      <c r="C21" s="87"/>
      <c r="D21" s="87"/>
    </row>
    <row r="22" spans="2:10" ht="15.75" x14ac:dyDescent="0.3">
      <c r="B22" s="122" t="s">
        <v>16</v>
      </c>
      <c r="C22" s="123"/>
      <c r="D22" s="117">
        <f>SUM(C12)</f>
        <v>11991.45</v>
      </c>
    </row>
    <row r="23" spans="2:10" ht="15.75" x14ac:dyDescent="0.3">
      <c r="B23" s="124" t="s">
        <v>111</v>
      </c>
      <c r="C23" s="125"/>
      <c r="D23" s="109">
        <f>SUM('2018.2019'!C30)</f>
        <v>5437.5</v>
      </c>
    </row>
    <row r="24" spans="2:10" ht="16.5" thickBot="1" x14ac:dyDescent="0.35">
      <c r="B24" s="126" t="s">
        <v>112</v>
      </c>
      <c r="C24" s="127"/>
      <c r="D24" s="110">
        <f>SUM('2018.2019'!K37)</f>
        <v>-4218.1799999999994</v>
      </c>
    </row>
    <row r="25" spans="2:10" ht="16.5" thickBot="1" x14ac:dyDescent="0.35">
      <c r="B25" s="128" t="s">
        <v>113</v>
      </c>
      <c r="C25" s="129"/>
      <c r="D25" s="118">
        <f>SUM(D22:D24)</f>
        <v>13210.77</v>
      </c>
      <c r="J25" s="111"/>
    </row>
  </sheetData>
  <mergeCells count="6">
    <mergeCell ref="B25:C25"/>
    <mergeCell ref="B1:D1"/>
    <mergeCell ref="B20:D20"/>
    <mergeCell ref="B22:C22"/>
    <mergeCell ref="B23:C23"/>
    <mergeCell ref="B24:C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8" sqref="C8"/>
    </sheetView>
  </sheetViews>
  <sheetFormatPr defaultRowHeight="15" x14ac:dyDescent="0.25"/>
  <sheetData>
    <row r="1" spans="1:3" x14ac:dyDescent="0.25">
      <c r="B1">
        <v>2017</v>
      </c>
      <c r="C1">
        <v>2018</v>
      </c>
    </row>
    <row r="2" spans="1:3" x14ac:dyDescent="0.25">
      <c r="A2">
        <v>1</v>
      </c>
      <c r="B2">
        <v>14025</v>
      </c>
    </row>
    <row r="3" spans="1:3" x14ac:dyDescent="0.25">
      <c r="A3">
        <v>2</v>
      </c>
      <c r="B3">
        <v>5400</v>
      </c>
    </row>
    <row r="4" spans="1:3" x14ac:dyDescent="0.25">
      <c r="A4">
        <v>3</v>
      </c>
      <c r="B4">
        <v>402</v>
      </c>
    </row>
    <row r="5" spans="1:3" x14ac:dyDescent="0.25">
      <c r="A5">
        <v>4</v>
      </c>
      <c r="B5">
        <v>1580</v>
      </c>
    </row>
    <row r="6" spans="1:3" x14ac:dyDescent="0.25">
      <c r="A6">
        <v>5</v>
      </c>
      <c r="B6" t="s">
        <v>99</v>
      </c>
    </row>
    <row r="7" spans="1:3" x14ac:dyDescent="0.25">
      <c r="A7">
        <v>6</v>
      </c>
      <c r="B7">
        <v>6254</v>
      </c>
    </row>
    <row r="8" spans="1:3" x14ac:dyDescent="0.25">
      <c r="A8">
        <v>7</v>
      </c>
      <c r="B8">
        <v>11991</v>
      </c>
    </row>
    <row r="9" spans="1:3" x14ac:dyDescent="0.25">
      <c r="A9">
        <v>8</v>
      </c>
      <c r="B9">
        <v>11991</v>
      </c>
      <c r="C9">
        <v>8415</v>
      </c>
    </row>
    <row r="10" spans="1:3" x14ac:dyDescent="0.25">
      <c r="A10">
        <v>9</v>
      </c>
      <c r="B10">
        <v>8088</v>
      </c>
      <c r="C10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4" workbookViewId="0">
      <selection activeCell="G25" sqref="G25"/>
    </sheetView>
  </sheetViews>
  <sheetFormatPr defaultRowHeight="14.25" x14ac:dyDescent="0.2"/>
  <cols>
    <col min="1" max="1" width="10.85546875" style="57" customWidth="1"/>
    <col min="2" max="2" width="43.42578125" style="61" customWidth="1"/>
    <col min="3" max="3" width="13.7109375" style="79" customWidth="1"/>
    <col min="4" max="4" width="13.140625" style="79" customWidth="1"/>
    <col min="5" max="5" width="11" style="79" customWidth="1"/>
    <col min="6" max="6" width="17" style="79" customWidth="1"/>
    <col min="7" max="7" width="13.42578125" style="79" customWidth="1"/>
    <col min="8" max="256" width="9.140625" style="61"/>
    <col min="257" max="257" width="10.85546875" style="61" customWidth="1"/>
    <col min="258" max="258" width="43.42578125" style="61" customWidth="1"/>
    <col min="259" max="259" width="13.7109375" style="61" customWidth="1"/>
    <col min="260" max="260" width="13.140625" style="61" customWidth="1"/>
    <col min="261" max="261" width="11" style="61" customWidth="1"/>
    <col min="262" max="262" width="17" style="61" customWidth="1"/>
    <col min="263" max="263" width="13.42578125" style="61" customWidth="1"/>
    <col min="264" max="512" width="9.140625" style="61"/>
    <col min="513" max="513" width="10.85546875" style="61" customWidth="1"/>
    <col min="514" max="514" width="43.42578125" style="61" customWidth="1"/>
    <col min="515" max="515" width="13.7109375" style="61" customWidth="1"/>
    <col min="516" max="516" width="13.140625" style="61" customWidth="1"/>
    <col min="517" max="517" width="11" style="61" customWidth="1"/>
    <col min="518" max="518" width="17" style="61" customWidth="1"/>
    <col min="519" max="519" width="13.42578125" style="61" customWidth="1"/>
    <col min="520" max="768" width="9.140625" style="61"/>
    <col min="769" max="769" width="10.85546875" style="61" customWidth="1"/>
    <col min="770" max="770" width="43.42578125" style="61" customWidth="1"/>
    <col min="771" max="771" width="13.7109375" style="61" customWidth="1"/>
    <col min="772" max="772" width="13.140625" style="61" customWidth="1"/>
    <col min="773" max="773" width="11" style="61" customWidth="1"/>
    <col min="774" max="774" width="17" style="61" customWidth="1"/>
    <col min="775" max="775" width="13.42578125" style="61" customWidth="1"/>
    <col min="776" max="1024" width="9.140625" style="61"/>
    <col min="1025" max="1025" width="10.85546875" style="61" customWidth="1"/>
    <col min="1026" max="1026" width="43.42578125" style="61" customWidth="1"/>
    <col min="1027" max="1027" width="13.7109375" style="61" customWidth="1"/>
    <col min="1028" max="1028" width="13.140625" style="61" customWidth="1"/>
    <col min="1029" max="1029" width="11" style="61" customWidth="1"/>
    <col min="1030" max="1030" width="17" style="61" customWidth="1"/>
    <col min="1031" max="1031" width="13.42578125" style="61" customWidth="1"/>
    <col min="1032" max="1280" width="9.140625" style="61"/>
    <col min="1281" max="1281" width="10.85546875" style="61" customWidth="1"/>
    <col min="1282" max="1282" width="43.42578125" style="61" customWidth="1"/>
    <col min="1283" max="1283" width="13.7109375" style="61" customWidth="1"/>
    <col min="1284" max="1284" width="13.140625" style="61" customWidth="1"/>
    <col min="1285" max="1285" width="11" style="61" customWidth="1"/>
    <col min="1286" max="1286" width="17" style="61" customWidth="1"/>
    <col min="1287" max="1287" width="13.42578125" style="61" customWidth="1"/>
    <col min="1288" max="1536" width="9.140625" style="61"/>
    <col min="1537" max="1537" width="10.85546875" style="61" customWidth="1"/>
    <col min="1538" max="1538" width="43.42578125" style="61" customWidth="1"/>
    <col min="1539" max="1539" width="13.7109375" style="61" customWidth="1"/>
    <col min="1540" max="1540" width="13.140625" style="61" customWidth="1"/>
    <col min="1541" max="1541" width="11" style="61" customWidth="1"/>
    <col min="1542" max="1542" width="17" style="61" customWidth="1"/>
    <col min="1543" max="1543" width="13.42578125" style="61" customWidth="1"/>
    <col min="1544" max="1792" width="9.140625" style="61"/>
    <col min="1793" max="1793" width="10.85546875" style="61" customWidth="1"/>
    <col min="1794" max="1794" width="43.42578125" style="61" customWidth="1"/>
    <col min="1795" max="1795" width="13.7109375" style="61" customWidth="1"/>
    <col min="1796" max="1796" width="13.140625" style="61" customWidth="1"/>
    <col min="1797" max="1797" width="11" style="61" customWidth="1"/>
    <col min="1798" max="1798" width="17" style="61" customWidth="1"/>
    <col min="1799" max="1799" width="13.42578125" style="61" customWidth="1"/>
    <col min="1800" max="2048" width="9.140625" style="61"/>
    <col min="2049" max="2049" width="10.85546875" style="61" customWidth="1"/>
    <col min="2050" max="2050" width="43.42578125" style="61" customWidth="1"/>
    <col min="2051" max="2051" width="13.7109375" style="61" customWidth="1"/>
    <col min="2052" max="2052" width="13.140625" style="61" customWidth="1"/>
    <col min="2053" max="2053" width="11" style="61" customWidth="1"/>
    <col min="2054" max="2054" width="17" style="61" customWidth="1"/>
    <col min="2055" max="2055" width="13.42578125" style="61" customWidth="1"/>
    <col min="2056" max="2304" width="9.140625" style="61"/>
    <col min="2305" max="2305" width="10.85546875" style="61" customWidth="1"/>
    <col min="2306" max="2306" width="43.42578125" style="61" customWidth="1"/>
    <col min="2307" max="2307" width="13.7109375" style="61" customWidth="1"/>
    <col min="2308" max="2308" width="13.140625" style="61" customWidth="1"/>
    <col min="2309" max="2309" width="11" style="61" customWidth="1"/>
    <col min="2310" max="2310" width="17" style="61" customWidth="1"/>
    <col min="2311" max="2311" width="13.42578125" style="61" customWidth="1"/>
    <col min="2312" max="2560" width="9.140625" style="61"/>
    <col min="2561" max="2561" width="10.85546875" style="61" customWidth="1"/>
    <col min="2562" max="2562" width="43.42578125" style="61" customWidth="1"/>
    <col min="2563" max="2563" width="13.7109375" style="61" customWidth="1"/>
    <col min="2564" max="2564" width="13.140625" style="61" customWidth="1"/>
    <col min="2565" max="2565" width="11" style="61" customWidth="1"/>
    <col min="2566" max="2566" width="17" style="61" customWidth="1"/>
    <col min="2567" max="2567" width="13.42578125" style="61" customWidth="1"/>
    <col min="2568" max="2816" width="9.140625" style="61"/>
    <col min="2817" max="2817" width="10.85546875" style="61" customWidth="1"/>
    <col min="2818" max="2818" width="43.42578125" style="61" customWidth="1"/>
    <col min="2819" max="2819" width="13.7109375" style="61" customWidth="1"/>
    <col min="2820" max="2820" width="13.140625" style="61" customWidth="1"/>
    <col min="2821" max="2821" width="11" style="61" customWidth="1"/>
    <col min="2822" max="2822" width="17" style="61" customWidth="1"/>
    <col min="2823" max="2823" width="13.42578125" style="61" customWidth="1"/>
    <col min="2824" max="3072" width="9.140625" style="61"/>
    <col min="3073" max="3073" width="10.85546875" style="61" customWidth="1"/>
    <col min="3074" max="3074" width="43.42578125" style="61" customWidth="1"/>
    <col min="3075" max="3075" width="13.7109375" style="61" customWidth="1"/>
    <col min="3076" max="3076" width="13.140625" style="61" customWidth="1"/>
    <col min="3077" max="3077" width="11" style="61" customWidth="1"/>
    <col min="3078" max="3078" width="17" style="61" customWidth="1"/>
    <col min="3079" max="3079" width="13.42578125" style="61" customWidth="1"/>
    <col min="3080" max="3328" width="9.140625" style="61"/>
    <col min="3329" max="3329" width="10.85546875" style="61" customWidth="1"/>
    <col min="3330" max="3330" width="43.42578125" style="61" customWidth="1"/>
    <col min="3331" max="3331" width="13.7109375" style="61" customWidth="1"/>
    <col min="3332" max="3332" width="13.140625" style="61" customWidth="1"/>
    <col min="3333" max="3333" width="11" style="61" customWidth="1"/>
    <col min="3334" max="3334" width="17" style="61" customWidth="1"/>
    <col min="3335" max="3335" width="13.42578125" style="61" customWidth="1"/>
    <col min="3336" max="3584" width="9.140625" style="61"/>
    <col min="3585" max="3585" width="10.85546875" style="61" customWidth="1"/>
    <col min="3586" max="3586" width="43.42578125" style="61" customWidth="1"/>
    <col min="3587" max="3587" width="13.7109375" style="61" customWidth="1"/>
    <col min="3588" max="3588" width="13.140625" style="61" customWidth="1"/>
    <col min="3589" max="3589" width="11" style="61" customWidth="1"/>
    <col min="3590" max="3590" width="17" style="61" customWidth="1"/>
    <col min="3591" max="3591" width="13.42578125" style="61" customWidth="1"/>
    <col min="3592" max="3840" width="9.140625" style="61"/>
    <col min="3841" max="3841" width="10.85546875" style="61" customWidth="1"/>
    <col min="3842" max="3842" width="43.42578125" style="61" customWidth="1"/>
    <col min="3843" max="3843" width="13.7109375" style="61" customWidth="1"/>
    <col min="3844" max="3844" width="13.140625" style="61" customWidth="1"/>
    <col min="3845" max="3845" width="11" style="61" customWidth="1"/>
    <col min="3846" max="3846" width="17" style="61" customWidth="1"/>
    <col min="3847" max="3847" width="13.42578125" style="61" customWidth="1"/>
    <col min="3848" max="4096" width="9.140625" style="61"/>
    <col min="4097" max="4097" width="10.85546875" style="61" customWidth="1"/>
    <col min="4098" max="4098" width="43.42578125" style="61" customWidth="1"/>
    <col min="4099" max="4099" width="13.7109375" style="61" customWidth="1"/>
    <col min="4100" max="4100" width="13.140625" style="61" customWidth="1"/>
    <col min="4101" max="4101" width="11" style="61" customWidth="1"/>
    <col min="4102" max="4102" width="17" style="61" customWidth="1"/>
    <col min="4103" max="4103" width="13.42578125" style="61" customWidth="1"/>
    <col min="4104" max="4352" width="9.140625" style="61"/>
    <col min="4353" max="4353" width="10.85546875" style="61" customWidth="1"/>
    <col min="4354" max="4354" width="43.42578125" style="61" customWidth="1"/>
    <col min="4355" max="4355" width="13.7109375" style="61" customWidth="1"/>
    <col min="4356" max="4356" width="13.140625" style="61" customWidth="1"/>
    <col min="4357" max="4357" width="11" style="61" customWidth="1"/>
    <col min="4358" max="4358" width="17" style="61" customWidth="1"/>
    <col min="4359" max="4359" width="13.42578125" style="61" customWidth="1"/>
    <col min="4360" max="4608" width="9.140625" style="61"/>
    <col min="4609" max="4609" width="10.85546875" style="61" customWidth="1"/>
    <col min="4610" max="4610" width="43.42578125" style="61" customWidth="1"/>
    <col min="4611" max="4611" width="13.7109375" style="61" customWidth="1"/>
    <col min="4612" max="4612" width="13.140625" style="61" customWidth="1"/>
    <col min="4613" max="4613" width="11" style="61" customWidth="1"/>
    <col min="4614" max="4614" width="17" style="61" customWidth="1"/>
    <col min="4615" max="4615" width="13.42578125" style="61" customWidth="1"/>
    <col min="4616" max="4864" width="9.140625" style="61"/>
    <col min="4865" max="4865" width="10.85546875" style="61" customWidth="1"/>
    <col min="4866" max="4866" width="43.42578125" style="61" customWidth="1"/>
    <col min="4867" max="4867" width="13.7109375" style="61" customWidth="1"/>
    <col min="4868" max="4868" width="13.140625" style="61" customWidth="1"/>
    <col min="4869" max="4869" width="11" style="61" customWidth="1"/>
    <col min="4870" max="4870" width="17" style="61" customWidth="1"/>
    <col min="4871" max="4871" width="13.42578125" style="61" customWidth="1"/>
    <col min="4872" max="5120" width="9.140625" style="61"/>
    <col min="5121" max="5121" width="10.85546875" style="61" customWidth="1"/>
    <col min="5122" max="5122" width="43.42578125" style="61" customWidth="1"/>
    <col min="5123" max="5123" width="13.7109375" style="61" customWidth="1"/>
    <col min="5124" max="5124" width="13.140625" style="61" customWidth="1"/>
    <col min="5125" max="5125" width="11" style="61" customWidth="1"/>
    <col min="5126" max="5126" width="17" style="61" customWidth="1"/>
    <col min="5127" max="5127" width="13.42578125" style="61" customWidth="1"/>
    <col min="5128" max="5376" width="9.140625" style="61"/>
    <col min="5377" max="5377" width="10.85546875" style="61" customWidth="1"/>
    <col min="5378" max="5378" width="43.42578125" style="61" customWidth="1"/>
    <col min="5379" max="5379" width="13.7109375" style="61" customWidth="1"/>
    <col min="5380" max="5380" width="13.140625" style="61" customWidth="1"/>
    <col min="5381" max="5381" width="11" style="61" customWidth="1"/>
    <col min="5382" max="5382" width="17" style="61" customWidth="1"/>
    <col min="5383" max="5383" width="13.42578125" style="61" customWidth="1"/>
    <col min="5384" max="5632" width="9.140625" style="61"/>
    <col min="5633" max="5633" width="10.85546875" style="61" customWidth="1"/>
    <col min="5634" max="5634" width="43.42578125" style="61" customWidth="1"/>
    <col min="5635" max="5635" width="13.7109375" style="61" customWidth="1"/>
    <col min="5636" max="5636" width="13.140625" style="61" customWidth="1"/>
    <col min="5637" max="5637" width="11" style="61" customWidth="1"/>
    <col min="5638" max="5638" width="17" style="61" customWidth="1"/>
    <col min="5639" max="5639" width="13.42578125" style="61" customWidth="1"/>
    <col min="5640" max="5888" width="9.140625" style="61"/>
    <col min="5889" max="5889" width="10.85546875" style="61" customWidth="1"/>
    <col min="5890" max="5890" width="43.42578125" style="61" customWidth="1"/>
    <col min="5891" max="5891" width="13.7109375" style="61" customWidth="1"/>
    <col min="5892" max="5892" width="13.140625" style="61" customWidth="1"/>
    <col min="5893" max="5893" width="11" style="61" customWidth="1"/>
    <col min="5894" max="5894" width="17" style="61" customWidth="1"/>
    <col min="5895" max="5895" width="13.42578125" style="61" customWidth="1"/>
    <col min="5896" max="6144" width="9.140625" style="61"/>
    <col min="6145" max="6145" width="10.85546875" style="61" customWidth="1"/>
    <col min="6146" max="6146" width="43.42578125" style="61" customWidth="1"/>
    <col min="6147" max="6147" width="13.7109375" style="61" customWidth="1"/>
    <col min="6148" max="6148" width="13.140625" style="61" customWidth="1"/>
    <col min="6149" max="6149" width="11" style="61" customWidth="1"/>
    <col min="6150" max="6150" width="17" style="61" customWidth="1"/>
    <col min="6151" max="6151" width="13.42578125" style="61" customWidth="1"/>
    <col min="6152" max="6400" width="9.140625" style="61"/>
    <col min="6401" max="6401" width="10.85546875" style="61" customWidth="1"/>
    <col min="6402" max="6402" width="43.42578125" style="61" customWidth="1"/>
    <col min="6403" max="6403" width="13.7109375" style="61" customWidth="1"/>
    <col min="6404" max="6404" width="13.140625" style="61" customWidth="1"/>
    <col min="6405" max="6405" width="11" style="61" customWidth="1"/>
    <col min="6406" max="6406" width="17" style="61" customWidth="1"/>
    <col min="6407" max="6407" width="13.42578125" style="61" customWidth="1"/>
    <col min="6408" max="6656" width="9.140625" style="61"/>
    <col min="6657" max="6657" width="10.85546875" style="61" customWidth="1"/>
    <col min="6658" max="6658" width="43.42578125" style="61" customWidth="1"/>
    <col min="6659" max="6659" width="13.7109375" style="61" customWidth="1"/>
    <col min="6660" max="6660" width="13.140625" style="61" customWidth="1"/>
    <col min="6661" max="6661" width="11" style="61" customWidth="1"/>
    <col min="6662" max="6662" width="17" style="61" customWidth="1"/>
    <col min="6663" max="6663" width="13.42578125" style="61" customWidth="1"/>
    <col min="6664" max="6912" width="9.140625" style="61"/>
    <col min="6913" max="6913" width="10.85546875" style="61" customWidth="1"/>
    <col min="6914" max="6914" width="43.42578125" style="61" customWidth="1"/>
    <col min="6915" max="6915" width="13.7109375" style="61" customWidth="1"/>
    <col min="6916" max="6916" width="13.140625" style="61" customWidth="1"/>
    <col min="6917" max="6917" width="11" style="61" customWidth="1"/>
    <col min="6918" max="6918" width="17" style="61" customWidth="1"/>
    <col min="6919" max="6919" width="13.42578125" style="61" customWidth="1"/>
    <col min="6920" max="7168" width="9.140625" style="61"/>
    <col min="7169" max="7169" width="10.85546875" style="61" customWidth="1"/>
    <col min="7170" max="7170" width="43.42578125" style="61" customWidth="1"/>
    <col min="7171" max="7171" width="13.7109375" style="61" customWidth="1"/>
    <col min="7172" max="7172" width="13.140625" style="61" customWidth="1"/>
    <col min="7173" max="7173" width="11" style="61" customWidth="1"/>
    <col min="7174" max="7174" width="17" style="61" customWidth="1"/>
    <col min="7175" max="7175" width="13.42578125" style="61" customWidth="1"/>
    <col min="7176" max="7424" width="9.140625" style="61"/>
    <col min="7425" max="7425" width="10.85546875" style="61" customWidth="1"/>
    <col min="7426" max="7426" width="43.42578125" style="61" customWidth="1"/>
    <col min="7427" max="7427" width="13.7109375" style="61" customWidth="1"/>
    <col min="7428" max="7428" width="13.140625" style="61" customWidth="1"/>
    <col min="7429" max="7429" width="11" style="61" customWidth="1"/>
    <col min="7430" max="7430" width="17" style="61" customWidth="1"/>
    <col min="7431" max="7431" width="13.42578125" style="61" customWidth="1"/>
    <col min="7432" max="7680" width="9.140625" style="61"/>
    <col min="7681" max="7681" width="10.85546875" style="61" customWidth="1"/>
    <col min="7682" max="7682" width="43.42578125" style="61" customWidth="1"/>
    <col min="7683" max="7683" width="13.7109375" style="61" customWidth="1"/>
    <col min="7684" max="7684" width="13.140625" style="61" customWidth="1"/>
    <col min="7685" max="7685" width="11" style="61" customWidth="1"/>
    <col min="7686" max="7686" width="17" style="61" customWidth="1"/>
    <col min="7687" max="7687" width="13.42578125" style="61" customWidth="1"/>
    <col min="7688" max="7936" width="9.140625" style="61"/>
    <col min="7937" max="7937" width="10.85546875" style="61" customWidth="1"/>
    <col min="7938" max="7938" width="43.42578125" style="61" customWidth="1"/>
    <col min="7939" max="7939" width="13.7109375" style="61" customWidth="1"/>
    <col min="7940" max="7940" width="13.140625" style="61" customWidth="1"/>
    <col min="7941" max="7941" width="11" style="61" customWidth="1"/>
    <col min="7942" max="7942" width="17" style="61" customWidth="1"/>
    <col min="7943" max="7943" width="13.42578125" style="61" customWidth="1"/>
    <col min="7944" max="8192" width="9.140625" style="61"/>
    <col min="8193" max="8193" width="10.85546875" style="61" customWidth="1"/>
    <col min="8194" max="8194" width="43.42578125" style="61" customWidth="1"/>
    <col min="8195" max="8195" width="13.7109375" style="61" customWidth="1"/>
    <col min="8196" max="8196" width="13.140625" style="61" customWidth="1"/>
    <col min="8197" max="8197" width="11" style="61" customWidth="1"/>
    <col min="8198" max="8198" width="17" style="61" customWidth="1"/>
    <col min="8199" max="8199" width="13.42578125" style="61" customWidth="1"/>
    <col min="8200" max="8448" width="9.140625" style="61"/>
    <col min="8449" max="8449" width="10.85546875" style="61" customWidth="1"/>
    <col min="8450" max="8450" width="43.42578125" style="61" customWidth="1"/>
    <col min="8451" max="8451" width="13.7109375" style="61" customWidth="1"/>
    <col min="8452" max="8452" width="13.140625" style="61" customWidth="1"/>
    <col min="8453" max="8453" width="11" style="61" customWidth="1"/>
    <col min="8454" max="8454" width="17" style="61" customWidth="1"/>
    <col min="8455" max="8455" width="13.42578125" style="61" customWidth="1"/>
    <col min="8456" max="8704" width="9.140625" style="61"/>
    <col min="8705" max="8705" width="10.85546875" style="61" customWidth="1"/>
    <col min="8706" max="8706" width="43.42578125" style="61" customWidth="1"/>
    <col min="8707" max="8707" width="13.7109375" style="61" customWidth="1"/>
    <col min="8708" max="8708" width="13.140625" style="61" customWidth="1"/>
    <col min="8709" max="8709" width="11" style="61" customWidth="1"/>
    <col min="8710" max="8710" width="17" style="61" customWidth="1"/>
    <col min="8711" max="8711" width="13.42578125" style="61" customWidth="1"/>
    <col min="8712" max="8960" width="9.140625" style="61"/>
    <col min="8961" max="8961" width="10.85546875" style="61" customWidth="1"/>
    <col min="8962" max="8962" width="43.42578125" style="61" customWidth="1"/>
    <col min="8963" max="8963" width="13.7109375" style="61" customWidth="1"/>
    <col min="8964" max="8964" width="13.140625" style="61" customWidth="1"/>
    <col min="8965" max="8965" width="11" style="61" customWidth="1"/>
    <col min="8966" max="8966" width="17" style="61" customWidth="1"/>
    <col min="8967" max="8967" width="13.42578125" style="61" customWidth="1"/>
    <col min="8968" max="9216" width="9.140625" style="61"/>
    <col min="9217" max="9217" width="10.85546875" style="61" customWidth="1"/>
    <col min="9218" max="9218" width="43.42578125" style="61" customWidth="1"/>
    <col min="9219" max="9219" width="13.7109375" style="61" customWidth="1"/>
    <col min="9220" max="9220" width="13.140625" style="61" customWidth="1"/>
    <col min="9221" max="9221" width="11" style="61" customWidth="1"/>
    <col min="9222" max="9222" width="17" style="61" customWidth="1"/>
    <col min="9223" max="9223" width="13.42578125" style="61" customWidth="1"/>
    <col min="9224" max="9472" width="9.140625" style="61"/>
    <col min="9473" max="9473" width="10.85546875" style="61" customWidth="1"/>
    <col min="9474" max="9474" width="43.42578125" style="61" customWidth="1"/>
    <col min="9475" max="9475" width="13.7109375" style="61" customWidth="1"/>
    <col min="9476" max="9476" width="13.140625" style="61" customWidth="1"/>
    <col min="9477" max="9477" width="11" style="61" customWidth="1"/>
    <col min="9478" max="9478" width="17" style="61" customWidth="1"/>
    <col min="9479" max="9479" width="13.42578125" style="61" customWidth="1"/>
    <col min="9480" max="9728" width="9.140625" style="61"/>
    <col min="9729" max="9729" width="10.85546875" style="61" customWidth="1"/>
    <col min="9730" max="9730" width="43.42578125" style="61" customWidth="1"/>
    <col min="9731" max="9731" width="13.7109375" style="61" customWidth="1"/>
    <col min="9732" max="9732" width="13.140625" style="61" customWidth="1"/>
    <col min="9733" max="9733" width="11" style="61" customWidth="1"/>
    <col min="9734" max="9734" width="17" style="61" customWidth="1"/>
    <col min="9735" max="9735" width="13.42578125" style="61" customWidth="1"/>
    <col min="9736" max="9984" width="9.140625" style="61"/>
    <col min="9985" max="9985" width="10.85546875" style="61" customWidth="1"/>
    <col min="9986" max="9986" width="43.42578125" style="61" customWidth="1"/>
    <col min="9987" max="9987" width="13.7109375" style="61" customWidth="1"/>
    <col min="9988" max="9988" width="13.140625" style="61" customWidth="1"/>
    <col min="9989" max="9989" width="11" style="61" customWidth="1"/>
    <col min="9990" max="9990" width="17" style="61" customWidth="1"/>
    <col min="9991" max="9991" width="13.42578125" style="61" customWidth="1"/>
    <col min="9992" max="10240" width="9.140625" style="61"/>
    <col min="10241" max="10241" width="10.85546875" style="61" customWidth="1"/>
    <col min="10242" max="10242" width="43.42578125" style="61" customWidth="1"/>
    <col min="10243" max="10243" width="13.7109375" style="61" customWidth="1"/>
    <col min="10244" max="10244" width="13.140625" style="61" customWidth="1"/>
    <col min="10245" max="10245" width="11" style="61" customWidth="1"/>
    <col min="10246" max="10246" width="17" style="61" customWidth="1"/>
    <col min="10247" max="10247" width="13.42578125" style="61" customWidth="1"/>
    <col min="10248" max="10496" width="9.140625" style="61"/>
    <col min="10497" max="10497" width="10.85546875" style="61" customWidth="1"/>
    <col min="10498" max="10498" width="43.42578125" style="61" customWidth="1"/>
    <col min="10499" max="10499" width="13.7109375" style="61" customWidth="1"/>
    <col min="10500" max="10500" width="13.140625" style="61" customWidth="1"/>
    <col min="10501" max="10501" width="11" style="61" customWidth="1"/>
    <col min="10502" max="10502" width="17" style="61" customWidth="1"/>
    <col min="10503" max="10503" width="13.42578125" style="61" customWidth="1"/>
    <col min="10504" max="10752" width="9.140625" style="61"/>
    <col min="10753" max="10753" width="10.85546875" style="61" customWidth="1"/>
    <col min="10754" max="10754" width="43.42578125" style="61" customWidth="1"/>
    <col min="10755" max="10755" width="13.7109375" style="61" customWidth="1"/>
    <col min="10756" max="10756" width="13.140625" style="61" customWidth="1"/>
    <col min="10757" max="10757" width="11" style="61" customWidth="1"/>
    <col min="10758" max="10758" width="17" style="61" customWidth="1"/>
    <col min="10759" max="10759" width="13.42578125" style="61" customWidth="1"/>
    <col min="10760" max="11008" width="9.140625" style="61"/>
    <col min="11009" max="11009" width="10.85546875" style="61" customWidth="1"/>
    <col min="11010" max="11010" width="43.42578125" style="61" customWidth="1"/>
    <col min="11011" max="11011" width="13.7109375" style="61" customWidth="1"/>
    <col min="11012" max="11012" width="13.140625" style="61" customWidth="1"/>
    <col min="11013" max="11013" width="11" style="61" customWidth="1"/>
    <col min="11014" max="11014" width="17" style="61" customWidth="1"/>
    <col min="11015" max="11015" width="13.42578125" style="61" customWidth="1"/>
    <col min="11016" max="11264" width="9.140625" style="61"/>
    <col min="11265" max="11265" width="10.85546875" style="61" customWidth="1"/>
    <col min="11266" max="11266" width="43.42578125" style="61" customWidth="1"/>
    <col min="11267" max="11267" width="13.7109375" style="61" customWidth="1"/>
    <col min="11268" max="11268" width="13.140625" style="61" customWidth="1"/>
    <col min="11269" max="11269" width="11" style="61" customWidth="1"/>
    <col min="11270" max="11270" width="17" style="61" customWidth="1"/>
    <col min="11271" max="11271" width="13.42578125" style="61" customWidth="1"/>
    <col min="11272" max="11520" width="9.140625" style="61"/>
    <col min="11521" max="11521" width="10.85546875" style="61" customWidth="1"/>
    <col min="11522" max="11522" width="43.42578125" style="61" customWidth="1"/>
    <col min="11523" max="11523" width="13.7109375" style="61" customWidth="1"/>
    <col min="11524" max="11524" width="13.140625" style="61" customWidth="1"/>
    <col min="11525" max="11525" width="11" style="61" customWidth="1"/>
    <col min="11526" max="11526" width="17" style="61" customWidth="1"/>
    <col min="11527" max="11527" width="13.42578125" style="61" customWidth="1"/>
    <col min="11528" max="11776" width="9.140625" style="61"/>
    <col min="11777" max="11777" width="10.85546875" style="61" customWidth="1"/>
    <col min="11778" max="11778" width="43.42578125" style="61" customWidth="1"/>
    <col min="11779" max="11779" width="13.7109375" style="61" customWidth="1"/>
    <col min="11780" max="11780" width="13.140625" style="61" customWidth="1"/>
    <col min="11781" max="11781" width="11" style="61" customWidth="1"/>
    <col min="11782" max="11782" width="17" style="61" customWidth="1"/>
    <col min="11783" max="11783" width="13.42578125" style="61" customWidth="1"/>
    <col min="11784" max="12032" width="9.140625" style="61"/>
    <col min="12033" max="12033" width="10.85546875" style="61" customWidth="1"/>
    <col min="12034" max="12034" width="43.42578125" style="61" customWidth="1"/>
    <col min="12035" max="12035" width="13.7109375" style="61" customWidth="1"/>
    <col min="12036" max="12036" width="13.140625" style="61" customWidth="1"/>
    <col min="12037" max="12037" width="11" style="61" customWidth="1"/>
    <col min="12038" max="12038" width="17" style="61" customWidth="1"/>
    <col min="12039" max="12039" width="13.42578125" style="61" customWidth="1"/>
    <col min="12040" max="12288" width="9.140625" style="61"/>
    <col min="12289" max="12289" width="10.85546875" style="61" customWidth="1"/>
    <col min="12290" max="12290" width="43.42578125" style="61" customWidth="1"/>
    <col min="12291" max="12291" width="13.7109375" style="61" customWidth="1"/>
    <col min="12292" max="12292" width="13.140625" style="61" customWidth="1"/>
    <col min="12293" max="12293" width="11" style="61" customWidth="1"/>
    <col min="12294" max="12294" width="17" style="61" customWidth="1"/>
    <col min="12295" max="12295" width="13.42578125" style="61" customWidth="1"/>
    <col min="12296" max="12544" width="9.140625" style="61"/>
    <col min="12545" max="12545" width="10.85546875" style="61" customWidth="1"/>
    <col min="12546" max="12546" width="43.42578125" style="61" customWidth="1"/>
    <col min="12547" max="12547" width="13.7109375" style="61" customWidth="1"/>
    <col min="12548" max="12548" width="13.140625" style="61" customWidth="1"/>
    <col min="12549" max="12549" width="11" style="61" customWidth="1"/>
    <col min="12550" max="12550" width="17" style="61" customWidth="1"/>
    <col min="12551" max="12551" width="13.42578125" style="61" customWidth="1"/>
    <col min="12552" max="12800" width="9.140625" style="61"/>
    <col min="12801" max="12801" width="10.85546875" style="61" customWidth="1"/>
    <col min="12802" max="12802" width="43.42578125" style="61" customWidth="1"/>
    <col min="12803" max="12803" width="13.7109375" style="61" customWidth="1"/>
    <col min="12804" max="12804" width="13.140625" style="61" customWidth="1"/>
    <col min="12805" max="12805" width="11" style="61" customWidth="1"/>
    <col min="12806" max="12806" width="17" style="61" customWidth="1"/>
    <col min="12807" max="12807" width="13.42578125" style="61" customWidth="1"/>
    <col min="12808" max="13056" width="9.140625" style="61"/>
    <col min="13057" max="13057" width="10.85546875" style="61" customWidth="1"/>
    <col min="13058" max="13058" width="43.42578125" style="61" customWidth="1"/>
    <col min="13059" max="13059" width="13.7109375" style="61" customWidth="1"/>
    <col min="13060" max="13060" width="13.140625" style="61" customWidth="1"/>
    <col min="13061" max="13061" width="11" style="61" customWidth="1"/>
    <col min="13062" max="13062" width="17" style="61" customWidth="1"/>
    <col min="13063" max="13063" width="13.42578125" style="61" customWidth="1"/>
    <col min="13064" max="13312" width="9.140625" style="61"/>
    <col min="13313" max="13313" width="10.85546875" style="61" customWidth="1"/>
    <col min="13314" max="13314" width="43.42578125" style="61" customWidth="1"/>
    <col min="13315" max="13315" width="13.7109375" style="61" customWidth="1"/>
    <col min="13316" max="13316" width="13.140625" style="61" customWidth="1"/>
    <col min="13317" max="13317" width="11" style="61" customWidth="1"/>
    <col min="13318" max="13318" width="17" style="61" customWidth="1"/>
    <col min="13319" max="13319" width="13.42578125" style="61" customWidth="1"/>
    <col min="13320" max="13568" width="9.140625" style="61"/>
    <col min="13569" max="13569" width="10.85546875" style="61" customWidth="1"/>
    <col min="13570" max="13570" width="43.42578125" style="61" customWidth="1"/>
    <col min="13571" max="13571" width="13.7109375" style="61" customWidth="1"/>
    <col min="13572" max="13572" width="13.140625" style="61" customWidth="1"/>
    <col min="13573" max="13573" width="11" style="61" customWidth="1"/>
    <col min="13574" max="13574" width="17" style="61" customWidth="1"/>
    <col min="13575" max="13575" width="13.42578125" style="61" customWidth="1"/>
    <col min="13576" max="13824" width="9.140625" style="61"/>
    <col min="13825" max="13825" width="10.85546875" style="61" customWidth="1"/>
    <col min="13826" max="13826" width="43.42578125" style="61" customWidth="1"/>
    <col min="13827" max="13827" width="13.7109375" style="61" customWidth="1"/>
    <col min="13828" max="13828" width="13.140625" style="61" customWidth="1"/>
    <col min="13829" max="13829" width="11" style="61" customWidth="1"/>
    <col min="13830" max="13830" width="17" style="61" customWidth="1"/>
    <col min="13831" max="13831" width="13.42578125" style="61" customWidth="1"/>
    <col min="13832" max="14080" width="9.140625" style="61"/>
    <col min="14081" max="14081" width="10.85546875" style="61" customWidth="1"/>
    <col min="14082" max="14082" width="43.42578125" style="61" customWidth="1"/>
    <col min="14083" max="14083" width="13.7109375" style="61" customWidth="1"/>
    <col min="14084" max="14084" width="13.140625" style="61" customWidth="1"/>
    <col min="14085" max="14085" width="11" style="61" customWidth="1"/>
    <col min="14086" max="14086" width="17" style="61" customWidth="1"/>
    <col min="14087" max="14087" width="13.42578125" style="61" customWidth="1"/>
    <col min="14088" max="14336" width="9.140625" style="61"/>
    <col min="14337" max="14337" width="10.85546875" style="61" customWidth="1"/>
    <col min="14338" max="14338" width="43.42578125" style="61" customWidth="1"/>
    <col min="14339" max="14339" width="13.7109375" style="61" customWidth="1"/>
    <col min="14340" max="14340" width="13.140625" style="61" customWidth="1"/>
    <col min="14341" max="14341" width="11" style="61" customWidth="1"/>
    <col min="14342" max="14342" width="17" style="61" customWidth="1"/>
    <col min="14343" max="14343" width="13.42578125" style="61" customWidth="1"/>
    <col min="14344" max="14592" width="9.140625" style="61"/>
    <col min="14593" max="14593" width="10.85546875" style="61" customWidth="1"/>
    <col min="14594" max="14594" width="43.42578125" style="61" customWidth="1"/>
    <col min="14595" max="14595" width="13.7109375" style="61" customWidth="1"/>
    <col min="14596" max="14596" width="13.140625" style="61" customWidth="1"/>
    <col min="14597" max="14597" width="11" style="61" customWidth="1"/>
    <col min="14598" max="14598" width="17" style="61" customWidth="1"/>
    <col min="14599" max="14599" width="13.42578125" style="61" customWidth="1"/>
    <col min="14600" max="14848" width="9.140625" style="61"/>
    <col min="14849" max="14849" width="10.85546875" style="61" customWidth="1"/>
    <col min="14850" max="14850" width="43.42578125" style="61" customWidth="1"/>
    <col min="14851" max="14851" width="13.7109375" style="61" customWidth="1"/>
    <col min="14852" max="14852" width="13.140625" style="61" customWidth="1"/>
    <col min="14853" max="14853" width="11" style="61" customWidth="1"/>
    <col min="14854" max="14854" width="17" style="61" customWidth="1"/>
    <col min="14855" max="14855" width="13.42578125" style="61" customWidth="1"/>
    <col min="14856" max="15104" width="9.140625" style="61"/>
    <col min="15105" max="15105" width="10.85546875" style="61" customWidth="1"/>
    <col min="15106" max="15106" width="43.42578125" style="61" customWidth="1"/>
    <col min="15107" max="15107" width="13.7109375" style="61" customWidth="1"/>
    <col min="15108" max="15108" width="13.140625" style="61" customWidth="1"/>
    <col min="15109" max="15109" width="11" style="61" customWidth="1"/>
    <col min="15110" max="15110" width="17" style="61" customWidth="1"/>
    <col min="15111" max="15111" width="13.42578125" style="61" customWidth="1"/>
    <col min="15112" max="15360" width="9.140625" style="61"/>
    <col min="15361" max="15361" width="10.85546875" style="61" customWidth="1"/>
    <col min="15362" max="15362" width="43.42578125" style="61" customWidth="1"/>
    <col min="15363" max="15363" width="13.7109375" style="61" customWidth="1"/>
    <col min="15364" max="15364" width="13.140625" style="61" customWidth="1"/>
    <col min="15365" max="15365" width="11" style="61" customWidth="1"/>
    <col min="15366" max="15366" width="17" style="61" customWidth="1"/>
    <col min="15367" max="15367" width="13.42578125" style="61" customWidth="1"/>
    <col min="15368" max="15616" width="9.140625" style="61"/>
    <col min="15617" max="15617" width="10.85546875" style="61" customWidth="1"/>
    <col min="15618" max="15618" width="43.42578125" style="61" customWidth="1"/>
    <col min="15619" max="15619" width="13.7109375" style="61" customWidth="1"/>
    <col min="15620" max="15620" width="13.140625" style="61" customWidth="1"/>
    <col min="15621" max="15621" width="11" style="61" customWidth="1"/>
    <col min="15622" max="15622" width="17" style="61" customWidth="1"/>
    <col min="15623" max="15623" width="13.42578125" style="61" customWidth="1"/>
    <col min="15624" max="15872" width="9.140625" style="61"/>
    <col min="15873" max="15873" width="10.85546875" style="61" customWidth="1"/>
    <col min="15874" max="15874" width="43.42578125" style="61" customWidth="1"/>
    <col min="15875" max="15875" width="13.7109375" style="61" customWidth="1"/>
    <col min="15876" max="15876" width="13.140625" style="61" customWidth="1"/>
    <col min="15877" max="15877" width="11" style="61" customWidth="1"/>
    <col min="15878" max="15878" width="17" style="61" customWidth="1"/>
    <col min="15879" max="15879" width="13.42578125" style="61" customWidth="1"/>
    <col min="15880" max="16128" width="9.140625" style="61"/>
    <col min="16129" max="16129" width="10.85546875" style="61" customWidth="1"/>
    <col min="16130" max="16130" width="43.42578125" style="61" customWidth="1"/>
    <col min="16131" max="16131" width="13.7109375" style="61" customWidth="1"/>
    <col min="16132" max="16132" width="13.140625" style="61" customWidth="1"/>
    <col min="16133" max="16133" width="11" style="61" customWidth="1"/>
    <col min="16134" max="16134" width="17" style="61" customWidth="1"/>
    <col min="16135" max="16135" width="13.42578125" style="61" customWidth="1"/>
    <col min="16136" max="16384" width="9.140625" style="61"/>
  </cols>
  <sheetData>
    <row r="1" spans="1:12" s="55" customFormat="1" ht="60" x14ac:dyDescent="0.25">
      <c r="A1" s="54" t="s">
        <v>51</v>
      </c>
      <c r="C1" s="84" t="s">
        <v>72</v>
      </c>
      <c r="D1" s="54"/>
      <c r="E1" s="54" t="s">
        <v>74</v>
      </c>
      <c r="F1" s="54"/>
      <c r="G1" s="54"/>
      <c r="H1" s="56"/>
      <c r="I1" s="56"/>
      <c r="J1" s="56"/>
      <c r="K1" s="56"/>
      <c r="L1" s="56"/>
    </row>
    <row r="2" spans="1:12" ht="15" x14ac:dyDescent="0.25">
      <c r="A2" s="59"/>
      <c r="B2" s="58" t="s">
        <v>52</v>
      </c>
      <c r="D2" s="59"/>
      <c r="E2" s="59"/>
      <c r="F2" s="60"/>
      <c r="G2" s="57"/>
    </row>
    <row r="3" spans="1:12" ht="14.25" customHeight="1" x14ac:dyDescent="0.2">
      <c r="A3" s="60">
        <v>0</v>
      </c>
      <c r="B3" s="61" t="s">
        <v>53</v>
      </c>
      <c r="C3" s="79">
        <v>0</v>
      </c>
      <c r="D3" s="60"/>
      <c r="E3" s="79">
        <v>0</v>
      </c>
      <c r="F3" s="60"/>
      <c r="G3" s="62"/>
      <c r="H3" s="55"/>
    </row>
    <row r="4" spans="1:12" ht="14.25" customHeight="1" x14ac:dyDescent="0.2">
      <c r="A4" s="60">
        <v>35</v>
      </c>
      <c r="B4" s="61" t="s">
        <v>54</v>
      </c>
      <c r="C4" s="79">
        <f>SUM('2018.2019'!C7)</f>
        <v>37.5</v>
      </c>
      <c r="D4" s="60"/>
      <c r="E4" s="79">
        <v>35</v>
      </c>
      <c r="F4" s="60"/>
      <c r="G4" s="62"/>
      <c r="H4" s="55"/>
    </row>
    <row r="5" spans="1:12" ht="14.25" customHeight="1" x14ac:dyDescent="0.2">
      <c r="A5" s="60">
        <v>200</v>
      </c>
      <c r="B5" s="61" t="s">
        <v>55</v>
      </c>
      <c r="C5" s="79">
        <v>0</v>
      </c>
      <c r="D5" s="60"/>
      <c r="E5" s="79">
        <v>250</v>
      </c>
      <c r="F5" s="60"/>
      <c r="G5" s="57"/>
      <c r="H5" s="55"/>
    </row>
    <row r="6" spans="1:12" x14ac:dyDescent="0.2">
      <c r="A6" s="60">
        <v>85</v>
      </c>
      <c r="B6" s="61" t="s">
        <v>8</v>
      </c>
      <c r="C6" s="79">
        <v>0</v>
      </c>
      <c r="D6" s="60"/>
      <c r="E6" s="79">
        <v>0</v>
      </c>
      <c r="F6" s="60"/>
      <c r="G6" s="57"/>
      <c r="H6" s="55"/>
    </row>
    <row r="7" spans="1:12" ht="15" x14ac:dyDescent="0.25">
      <c r="A7" s="64">
        <v>5400</v>
      </c>
      <c r="B7" s="63" t="s">
        <v>56</v>
      </c>
      <c r="C7" s="79">
        <f>SUM('2018.2019'!C5)+'2018.2019'!C6</f>
        <v>5400</v>
      </c>
      <c r="D7" s="60"/>
      <c r="E7" s="79">
        <v>5400</v>
      </c>
      <c r="F7" s="60"/>
      <c r="G7" s="65"/>
      <c r="H7" s="55"/>
    </row>
    <row r="8" spans="1:12" ht="15" x14ac:dyDescent="0.25">
      <c r="A8" s="68">
        <f>SUM(A3:A7)</f>
        <v>5720</v>
      </c>
      <c r="B8" s="67"/>
      <c r="D8" s="68"/>
      <c r="E8" s="68">
        <f>SUM(E3:E7)</f>
        <v>5685</v>
      </c>
      <c r="F8" s="68"/>
      <c r="G8" s="66"/>
      <c r="H8" s="55"/>
    </row>
    <row r="9" spans="1:12" ht="15" x14ac:dyDescent="0.25">
      <c r="A9" s="59"/>
      <c r="B9" s="58" t="s">
        <v>57</v>
      </c>
      <c r="D9" s="59"/>
      <c r="E9" s="60"/>
      <c r="F9" s="60"/>
      <c r="G9" s="57"/>
      <c r="H9" s="55"/>
    </row>
    <row r="10" spans="1:12" ht="14.25" customHeight="1" x14ac:dyDescent="0.2">
      <c r="A10" s="60">
        <v>1529</v>
      </c>
      <c r="B10" s="61" t="s">
        <v>58</v>
      </c>
      <c r="C10" s="79">
        <f>SUM('2018.2019'!I45)</f>
        <v>1274.74</v>
      </c>
      <c r="D10" s="60"/>
      <c r="E10" s="60">
        <v>1529</v>
      </c>
      <c r="F10" s="60"/>
      <c r="G10" s="62"/>
    </row>
    <row r="11" spans="1:12" ht="14.25" customHeight="1" x14ac:dyDescent="0.2">
      <c r="A11" s="60">
        <v>200</v>
      </c>
      <c r="B11" s="61" t="s">
        <v>59</v>
      </c>
      <c r="C11" s="79">
        <f>SUM('2018.2019'!K6)+'2018.2019'!K12+'2018.2019'!K19</f>
        <v>354.06</v>
      </c>
      <c r="D11" s="60"/>
      <c r="E11" s="60">
        <v>300</v>
      </c>
      <c r="F11" s="60"/>
      <c r="G11" s="62"/>
      <c r="H11" s="55"/>
    </row>
    <row r="12" spans="1:12" ht="14.25" customHeight="1" x14ac:dyDescent="0.2">
      <c r="A12" s="60">
        <v>50</v>
      </c>
      <c r="B12" s="61" t="s">
        <v>60</v>
      </c>
      <c r="C12" s="79">
        <f>SUM('2018.2019'!K15)+'2018.2019'!K9</f>
        <v>95</v>
      </c>
      <c r="D12" s="60"/>
      <c r="E12" s="60">
        <v>100</v>
      </c>
      <c r="F12" s="60"/>
      <c r="G12" s="62"/>
    </row>
    <row r="13" spans="1:12" ht="14.25" customHeight="1" x14ac:dyDescent="0.2">
      <c r="A13" s="60">
        <v>140</v>
      </c>
      <c r="B13" s="61" t="s">
        <v>61</v>
      </c>
      <c r="C13" s="79">
        <f>SUM('2018.2019'!K24)</f>
        <v>30</v>
      </c>
      <c r="D13" s="60"/>
      <c r="E13" s="60">
        <v>150</v>
      </c>
      <c r="F13" s="60"/>
      <c r="G13" s="62"/>
      <c r="H13" s="55"/>
    </row>
    <row r="14" spans="1:12" ht="14.25" customHeight="1" x14ac:dyDescent="0.2">
      <c r="A14" s="60">
        <v>100</v>
      </c>
      <c r="B14" s="61" t="s">
        <v>62</v>
      </c>
      <c r="C14" s="79">
        <v>0</v>
      </c>
      <c r="D14" s="60"/>
      <c r="E14" s="60">
        <v>100</v>
      </c>
      <c r="F14" s="60"/>
      <c r="G14" s="62"/>
      <c r="H14" s="55"/>
    </row>
    <row r="15" spans="1:12" ht="14.25" customHeight="1" x14ac:dyDescent="0.2">
      <c r="A15" s="60">
        <v>350</v>
      </c>
      <c r="B15" s="61" t="s">
        <v>63</v>
      </c>
      <c r="C15" s="79">
        <f>SUM('2018.2019'!K7)</f>
        <v>44.56</v>
      </c>
      <c r="D15" s="60"/>
      <c r="E15" s="60">
        <v>350</v>
      </c>
      <c r="F15" s="60"/>
      <c r="G15" s="62"/>
      <c r="H15" s="55"/>
    </row>
    <row r="16" spans="1:12" ht="14.25" customHeight="1" x14ac:dyDescent="0.2">
      <c r="A16" s="60">
        <v>50</v>
      </c>
      <c r="B16" s="61" t="s">
        <v>64</v>
      </c>
      <c r="C16" s="79">
        <f>SUM('2018.2019'!K10)</f>
        <v>1279.42</v>
      </c>
      <c r="D16" s="60"/>
      <c r="E16" s="60">
        <v>50</v>
      </c>
      <c r="F16" s="60"/>
      <c r="G16" s="62"/>
      <c r="H16" s="55"/>
    </row>
    <row r="17" spans="1:15" ht="14.25" customHeight="1" x14ac:dyDescent="0.2">
      <c r="A17" s="60">
        <v>100</v>
      </c>
      <c r="B17" s="61" t="s">
        <v>65</v>
      </c>
      <c r="C17" s="79">
        <f>SUM('2018.2019'!K25)</f>
        <v>20</v>
      </c>
      <c r="D17" s="60"/>
      <c r="E17" s="60">
        <v>100</v>
      </c>
      <c r="F17" s="60"/>
      <c r="G17" s="62"/>
      <c r="H17" s="55"/>
      <c r="O17" s="69"/>
    </row>
    <row r="18" spans="1:15" ht="14.25" customHeight="1" x14ac:dyDescent="0.2">
      <c r="A18" s="60">
        <v>100</v>
      </c>
      <c r="B18" s="61" t="s">
        <v>66</v>
      </c>
      <c r="C18" s="79">
        <v>0</v>
      </c>
      <c r="D18" s="60"/>
      <c r="E18" s="60">
        <v>100</v>
      </c>
      <c r="F18" s="60"/>
      <c r="G18" s="62"/>
      <c r="H18" s="55"/>
    </row>
    <row r="19" spans="1:15" ht="14.25" customHeight="1" x14ac:dyDescent="0.2">
      <c r="A19" s="60">
        <v>1500</v>
      </c>
      <c r="B19" s="61" t="s">
        <v>67</v>
      </c>
      <c r="C19" s="79">
        <f>SUM('2018.2019'!K8)</f>
        <v>397.8</v>
      </c>
      <c r="D19" s="60"/>
      <c r="E19" s="60">
        <v>1500</v>
      </c>
      <c r="F19" s="60"/>
      <c r="G19" s="62"/>
      <c r="H19" s="55"/>
    </row>
    <row r="20" spans="1:15" ht="14.25" customHeight="1" x14ac:dyDescent="0.2">
      <c r="A20" s="60">
        <v>200</v>
      </c>
      <c r="B20" s="61" t="s">
        <v>68</v>
      </c>
      <c r="C20" s="79">
        <v>0</v>
      </c>
      <c r="D20" s="60"/>
      <c r="E20" s="60">
        <v>200</v>
      </c>
      <c r="F20" s="60"/>
      <c r="G20" s="62"/>
      <c r="H20" s="55"/>
    </row>
    <row r="21" spans="1:15" ht="14.25" customHeight="1" x14ac:dyDescent="0.2">
      <c r="A21" s="60">
        <v>35</v>
      </c>
      <c r="B21" s="61" t="s">
        <v>69</v>
      </c>
      <c r="C21" s="79">
        <v>0</v>
      </c>
      <c r="D21" s="60"/>
      <c r="E21" s="60">
        <v>35</v>
      </c>
      <c r="F21" s="60"/>
      <c r="G21" s="62"/>
      <c r="H21" s="55"/>
    </row>
    <row r="22" spans="1:15" ht="14.25" customHeight="1" x14ac:dyDescent="0.2">
      <c r="A22" s="60">
        <v>750</v>
      </c>
      <c r="B22" s="61" t="s">
        <v>70</v>
      </c>
      <c r="C22" s="79">
        <f>SUM('2018.2019'!K16)+'2018.2019'!K17</f>
        <v>340.81</v>
      </c>
      <c r="D22" s="60"/>
      <c r="E22" s="60">
        <v>750</v>
      </c>
      <c r="F22" s="60"/>
      <c r="G22" s="62"/>
      <c r="H22" s="55"/>
    </row>
    <row r="23" spans="1:15" ht="14.25" customHeight="1" x14ac:dyDescent="0.2">
      <c r="A23" s="60">
        <v>300</v>
      </c>
      <c r="B23" s="61" t="s">
        <v>71</v>
      </c>
      <c r="C23" s="79">
        <v>0</v>
      </c>
      <c r="D23" s="60"/>
      <c r="E23" s="60">
        <v>300</v>
      </c>
      <c r="F23" s="60"/>
      <c r="G23" s="62"/>
      <c r="H23" s="55"/>
    </row>
    <row r="24" spans="1:15" ht="14.25" customHeight="1" x14ac:dyDescent="0.2">
      <c r="A24" s="60"/>
      <c r="B24" s="70"/>
      <c r="D24" s="60"/>
      <c r="E24" s="71"/>
      <c r="F24" s="60"/>
      <c r="G24" s="62"/>
      <c r="H24" s="55"/>
    </row>
    <row r="25" spans="1:15" ht="15" x14ac:dyDescent="0.25">
      <c r="A25" s="68">
        <f>SUM(A10:A24)</f>
        <v>5404</v>
      </c>
      <c r="B25" s="72"/>
      <c r="C25" s="85">
        <f>SUM(C10:C24)</f>
        <v>3836.39</v>
      </c>
      <c r="D25" s="68"/>
      <c r="E25" s="68">
        <f>SUM(E10:E24)</f>
        <v>5564</v>
      </c>
      <c r="F25" s="68"/>
      <c r="G25" s="68"/>
    </row>
    <row r="26" spans="1:15" ht="15" x14ac:dyDescent="0.25">
      <c r="A26" s="68"/>
      <c r="B26" s="73"/>
      <c r="C26" s="68"/>
      <c r="D26" s="68"/>
      <c r="E26" s="68"/>
      <c r="F26" s="68"/>
      <c r="G26" s="68"/>
    </row>
    <row r="27" spans="1:15" ht="15" x14ac:dyDescent="0.25">
      <c r="B27" s="58"/>
      <c r="C27" s="74"/>
      <c r="D27" s="75"/>
      <c r="E27" s="76"/>
      <c r="F27" s="77"/>
      <c r="G27" s="78"/>
    </row>
    <row r="28" spans="1:15" ht="15" x14ac:dyDescent="0.25">
      <c r="A28" s="79"/>
      <c r="C28" s="80"/>
      <c r="D28" s="80"/>
      <c r="E28" s="77"/>
      <c r="F28" s="77"/>
      <c r="G28" s="78"/>
    </row>
    <row r="29" spans="1:15" ht="15" x14ac:dyDescent="0.25">
      <c r="A29" s="79"/>
      <c r="C29" s="81"/>
      <c r="D29" s="80"/>
      <c r="E29" s="77"/>
      <c r="F29" s="82"/>
      <c r="G29" s="78"/>
    </row>
    <row r="30" spans="1:15" ht="15" x14ac:dyDescent="0.25">
      <c r="A30" s="79"/>
      <c r="C30" s="80"/>
      <c r="D30" s="80"/>
      <c r="E30" s="76"/>
      <c r="F30" s="83"/>
      <c r="G30" s="78"/>
    </row>
    <row r="31" spans="1:15" ht="15" x14ac:dyDescent="0.25">
      <c r="A31" s="79"/>
      <c r="C31" s="80"/>
      <c r="D31" s="80"/>
      <c r="E31" s="77"/>
      <c r="F31" s="77"/>
      <c r="G31" s="78"/>
    </row>
    <row r="32" spans="1:15" ht="15" x14ac:dyDescent="0.25">
      <c r="A32" s="79"/>
      <c r="C32" s="80"/>
      <c r="D32" s="80"/>
      <c r="E32" s="77"/>
      <c r="F32" s="77"/>
      <c r="G32" s="78"/>
    </row>
    <row r="33" spans="2:6" ht="14.25" customHeight="1" x14ac:dyDescent="0.2">
      <c r="E33" s="77"/>
      <c r="F33" s="77"/>
    </row>
    <row r="34" spans="2:6" ht="14.25" customHeight="1" x14ac:dyDescent="0.2">
      <c r="E34" s="77"/>
      <c r="F34" s="77"/>
    </row>
    <row r="35" spans="2:6" ht="14.25" customHeight="1" x14ac:dyDescent="0.2">
      <c r="E35" s="77"/>
      <c r="F35" s="77"/>
    </row>
    <row r="36" spans="2:6" ht="14.25" customHeight="1" x14ac:dyDescent="0.2">
      <c r="B36" s="70"/>
      <c r="C36" s="77"/>
      <c r="D36" s="77"/>
      <c r="E36" s="77"/>
      <c r="F36" s="77"/>
    </row>
    <row r="37" spans="2:6" ht="14.25" customHeight="1" x14ac:dyDescent="0.2">
      <c r="B37" s="70"/>
      <c r="C37" s="77"/>
      <c r="D37" s="77"/>
      <c r="E37" s="77"/>
    </row>
    <row r="38" spans="2:6" ht="14.25" customHeight="1" x14ac:dyDescent="0.2">
      <c r="B38" s="70"/>
      <c r="C38" s="77"/>
      <c r="D38" s="77"/>
      <c r="E38" s="77"/>
    </row>
    <row r="39" spans="2:6" ht="14.25" customHeight="1" x14ac:dyDescent="0.2">
      <c r="B39" s="70"/>
      <c r="C39" s="77"/>
      <c r="D39" s="77"/>
      <c r="E39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2018.2019</vt:lpstr>
      <vt:lpstr>Sheet2</vt:lpstr>
      <vt:lpstr>Sheet1</vt:lpstr>
      <vt:lpstr>Draft Budget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cvpc</dc:creator>
  <cp:lastModifiedBy>cvpc</cp:lastModifiedBy>
  <cp:lastPrinted>2019-05-01T16:59:18Z</cp:lastPrinted>
  <dcterms:created xsi:type="dcterms:W3CDTF">2018-04-15T15:13:46Z</dcterms:created>
  <dcterms:modified xsi:type="dcterms:W3CDTF">2019-05-12T14:06:21Z</dcterms:modified>
</cp:coreProperties>
</file>