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vpc\OneDrive\PARISH COUNCIL\FOLKE PARISH COUNCIL\Finance\Accounts\"/>
    </mc:Choice>
  </mc:AlternateContent>
  <bookViews>
    <workbookView xWindow="0" yWindow="0" windowWidth="20490" windowHeight="7755" activeTab="3"/>
  </bookViews>
  <sheets>
    <sheet name="2019.2020" sheetId="1" r:id="rId1"/>
    <sheet name="Draft Budget" sheetId="3" r:id="rId2"/>
    <sheet name="Sheet1" sheetId="4" r:id="rId3"/>
    <sheet name="Bank Reconciliation" sheetId="5" r:id="rId4"/>
  </sheets>
  <definedNames>
    <definedName name="_xlnm._FilterDatabase" localSheetId="0" hidden="1">'2019.2020'!$A$3:$WVT$30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5" l="1"/>
  <c r="D24" i="5"/>
  <c r="D23" i="5"/>
  <c r="D19" i="5"/>
  <c r="D11" i="5"/>
  <c r="D10" i="5"/>
  <c r="C11" i="5"/>
  <c r="C10" i="5"/>
  <c r="C14" i="5"/>
  <c r="D17" i="5" s="1"/>
  <c r="D14" i="5" l="1"/>
  <c r="C35" i="1"/>
  <c r="M29" i="1"/>
  <c r="L29" i="1"/>
  <c r="L33" i="1" l="1"/>
  <c r="C42" i="1"/>
  <c r="C34" i="1"/>
  <c r="K29" i="1"/>
  <c r="C36" i="1"/>
  <c r="D30" i="1"/>
  <c r="C30" i="1"/>
  <c r="J29" i="1"/>
  <c r="L34" i="1" l="1"/>
  <c r="C33" i="1"/>
  <c r="C37" i="1" s="1"/>
  <c r="C19" i="3"/>
  <c r="C16" i="3"/>
  <c r="C15" i="3"/>
  <c r="C14" i="3"/>
  <c r="C13" i="3"/>
  <c r="C12" i="3"/>
  <c r="C11" i="3"/>
  <c r="C10" i="3"/>
  <c r="C5" i="3"/>
  <c r="C43" i="1"/>
  <c r="C44" i="1" s="1"/>
  <c r="L32" i="1" l="1"/>
  <c r="L35" i="1" s="1"/>
  <c r="B8" i="4"/>
  <c r="A8" i="3" l="1"/>
  <c r="A25" i="3"/>
  <c r="C22" i="3" l="1"/>
  <c r="C25" i="3" s="1"/>
  <c r="C4" i="3"/>
  <c r="L43" i="1"/>
</calcChain>
</file>

<file path=xl/sharedStrings.xml><?xml version="1.0" encoding="utf-8"?>
<sst xmlns="http://schemas.openxmlformats.org/spreadsheetml/2006/main" count="156" uniqueCount="115">
  <si>
    <t>Date</t>
  </si>
  <si>
    <t>Receipts</t>
  </si>
  <si>
    <t>£</t>
  </si>
  <si>
    <t>Payments</t>
  </si>
  <si>
    <t>Chq. No</t>
  </si>
  <si>
    <t>VAT</t>
  </si>
  <si>
    <t>LCT Grant</t>
  </si>
  <si>
    <t>Came &amp; Co Insurance</t>
  </si>
  <si>
    <t>Total Receipts:</t>
  </si>
  <si>
    <t>Total Payments</t>
  </si>
  <si>
    <t xml:space="preserve">RECEIPTS AND PAYMENTS RECONCILIATION </t>
  </si>
  <si>
    <t>Opening Balance</t>
  </si>
  <si>
    <t>Less Payments in the Year</t>
  </si>
  <si>
    <t>Receipts and Payments Closing Balance</t>
  </si>
  <si>
    <t xml:space="preserve">Balance B/F </t>
  </si>
  <si>
    <t>Income</t>
  </si>
  <si>
    <t xml:space="preserve">Interest </t>
  </si>
  <si>
    <t>Rent of field for car boot sales</t>
  </si>
  <si>
    <t>Refund of VAT</t>
  </si>
  <si>
    <t>Precept</t>
  </si>
  <si>
    <t>Expenditure</t>
  </si>
  <si>
    <t>Clerk's salary</t>
  </si>
  <si>
    <t xml:space="preserve">Clerk's  expenses </t>
  </si>
  <si>
    <t>DAPTC training</t>
  </si>
  <si>
    <t xml:space="preserve">DAPTC fees </t>
  </si>
  <si>
    <t>Hire of Village Hall</t>
  </si>
  <si>
    <t>Insurance premium</t>
  </si>
  <si>
    <t>Auditors fees</t>
  </si>
  <si>
    <t>Folke PCC upkeep and maintenance of Churchyard</t>
  </si>
  <si>
    <t>Grants/donations</t>
  </si>
  <si>
    <t>Grass cutting (playing field)</t>
  </si>
  <si>
    <t>Hedge Cutting</t>
  </si>
  <si>
    <t>Newsletter</t>
  </si>
  <si>
    <t>Contingency reserve</t>
  </si>
  <si>
    <t>Maintenance of play equipment</t>
  </si>
  <si>
    <t>Unpresented cheques</t>
  </si>
  <si>
    <t>Total of unpresented cheques</t>
  </si>
  <si>
    <t>Accounts for End of Year 2020</t>
  </si>
  <si>
    <t>218</t>
  </si>
  <si>
    <t>HMRC Tax Refund</t>
  </si>
  <si>
    <t>224</t>
  </si>
  <si>
    <t>220</t>
  </si>
  <si>
    <t>NatWest Account</t>
  </si>
  <si>
    <t>Lloyds Account</t>
  </si>
  <si>
    <t>223</t>
  </si>
  <si>
    <t>222</t>
  </si>
  <si>
    <t>217</t>
  </si>
  <si>
    <t>221</t>
  </si>
  <si>
    <t>Transfer from NatWest to Lloyds</t>
  </si>
  <si>
    <t>Debit from Natwest Account</t>
  </si>
  <si>
    <t>Debit from Llloyds Account</t>
  </si>
  <si>
    <t>BACS</t>
  </si>
  <si>
    <t>Alweston Village Hall Invoice</t>
  </si>
  <si>
    <t>SJ Hendstridge Internal audit</t>
  </si>
  <si>
    <t>DAPTC subs</t>
  </si>
  <si>
    <t>CS Vickers April/May salary</t>
  </si>
  <si>
    <t>Grass cutting</t>
  </si>
  <si>
    <t>CS Vickers June/July salary</t>
  </si>
  <si>
    <t>CS Vickers August salary</t>
  </si>
  <si>
    <t>CS Vickers expenses</t>
  </si>
  <si>
    <t>CS Vickers Feb/March salary</t>
  </si>
  <si>
    <t>227</t>
  </si>
  <si>
    <t>Income / Spend to end 31/10/19</t>
  </si>
  <si>
    <t>Budget 2019/2020</t>
  </si>
  <si>
    <t>????????</t>
  </si>
  <si>
    <t>Net Bank Balance at NatWest Account</t>
  </si>
  <si>
    <t>BANK RECONCILIATION NATWEST ACCOUNT</t>
  </si>
  <si>
    <t>Net Bank Balance at Lloyds Account</t>
  </si>
  <si>
    <t>LLOYDS ACCOUNT</t>
  </si>
  <si>
    <t xml:space="preserve">Opening Balance </t>
  </si>
  <si>
    <t>INCOME</t>
  </si>
  <si>
    <t>EXPENDITURE</t>
  </si>
  <si>
    <t>'30-90-89</t>
  </si>
  <si>
    <t>FPO</t>
  </si>
  <si>
    <t>CARINNA VICKERS</t>
  </si>
  <si>
    <t>SO</t>
  </si>
  <si>
    <t xml:space="preserve">ALVIAN LTD  INV 0254 200506  </t>
  </si>
  <si>
    <t xml:space="preserve">C S VICKERS EXPENSES 404775 </t>
  </si>
  <si>
    <t>B&amp;G Down - Playarea</t>
  </si>
  <si>
    <t>DEP</t>
  </si>
  <si>
    <t>cs Vickers Salary</t>
  </si>
  <si>
    <t>CS Vickers Saray</t>
  </si>
  <si>
    <t>Balances</t>
  </si>
  <si>
    <t xml:space="preserve">Precept </t>
  </si>
  <si>
    <t>total other receipts</t>
  </si>
  <si>
    <t>Staff costs</t>
  </si>
  <si>
    <t>Loan interest</t>
  </si>
  <si>
    <t>all other payments</t>
  </si>
  <si>
    <t xml:space="preserve">balances </t>
  </si>
  <si>
    <t>total value of cash</t>
  </si>
  <si>
    <t>Fixed assets</t>
  </si>
  <si>
    <t>Total borrowings</t>
  </si>
  <si>
    <t>Transfers</t>
  </si>
  <si>
    <t>Outgoings</t>
  </si>
  <si>
    <t>Transfers out</t>
  </si>
  <si>
    <t>Transfers in from NatWest</t>
  </si>
  <si>
    <t>Expenses</t>
  </si>
  <si>
    <t>NIL</t>
  </si>
  <si>
    <t>BANK RECONCILLIATION</t>
  </si>
  <si>
    <t>Council Name</t>
  </si>
  <si>
    <t xml:space="preserve">Financial Year Ending  </t>
  </si>
  <si>
    <t xml:space="preserve">Prepared by </t>
  </si>
  <si>
    <t>Carinna Vickers Clerk</t>
  </si>
  <si>
    <t>Approved by</t>
  </si>
  <si>
    <t>Cam Vale PC</t>
  </si>
  <si>
    <t>Balance per bank statements as at 31st March.</t>
  </si>
  <si>
    <t>Nat West 1 Acc</t>
  </si>
  <si>
    <t>Lloyds Account Cheque</t>
  </si>
  <si>
    <t>Net Bank Balances as at 31st March 2019</t>
  </si>
  <si>
    <t>The net balances reconcile to the Cash Book (receipts &amp; payments account) for the year as follows</t>
  </si>
  <si>
    <t>CASH BOOK</t>
  </si>
  <si>
    <t>Add: Receipts in the Year</t>
  </si>
  <si>
    <t>Less: Payments in the Year</t>
  </si>
  <si>
    <t>Closing balance as per cash book (receipts and payments book) as at 31 March 2019 (must equal net bank balances above</t>
  </si>
  <si>
    <t>Folke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</si>
</sst>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dd/mm/yy;@"/>
    <numFmt numFmtId="166" formatCode="[$-F800]dddd\,\ mmmm\ dd\,\ 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Arial"/>
      <family val="2"/>
    </font>
    <font>
      <b/>
      <sz val="14"/>
      <name val="Arial Unicode MS"/>
      <family val="2"/>
    </font>
    <font>
      <sz val="10"/>
      <name val="Arial Unicode MS"/>
      <family val="2"/>
    </font>
    <font>
      <sz val="12"/>
      <name val="Arial Unicode MS"/>
      <family val="2"/>
    </font>
    <font>
      <b/>
      <sz val="10"/>
      <name val="Arial Unicode MS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134">
    <xf numFmtId="0" fontId="0" fillId="0" borderId="0" xfId="0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6" fillId="0" borderId="0" xfId="1" applyNumberFormat="1" applyFont="1" applyAlignment="1">
      <alignment horizontal="center" vertical="top" wrapText="1"/>
    </xf>
    <xf numFmtId="0" fontId="7" fillId="0" borderId="0" xfId="0" applyFont="1" applyAlignment="1">
      <alignment horizontal="center"/>
    </xf>
    <xf numFmtId="49" fontId="6" fillId="0" borderId="0" xfId="1" applyNumberFormat="1" applyFont="1" applyAlignment="1">
      <alignment horizontal="center" vertical="top"/>
    </xf>
    <xf numFmtId="0" fontId="6" fillId="0" borderId="0" xfId="0" applyFont="1"/>
    <xf numFmtId="164" fontId="8" fillId="0" borderId="0" xfId="1" applyNumberFormat="1" applyFont="1"/>
    <xf numFmtId="164" fontId="9" fillId="0" borderId="0" xfId="1" applyNumberFormat="1" applyFont="1"/>
    <xf numFmtId="0" fontId="7" fillId="0" borderId="0" xfId="0" applyFont="1"/>
    <xf numFmtId="0" fontId="10" fillId="0" borderId="0" xfId="0" applyFont="1"/>
    <xf numFmtId="0" fontId="8" fillId="0" borderId="0" xfId="2" applyFont="1"/>
    <xf numFmtId="164" fontId="12" fillId="0" borderId="1" xfId="1" applyNumberFormat="1" applyFont="1" applyBorder="1"/>
    <xf numFmtId="0" fontId="7" fillId="0" borderId="0" xfId="0" applyFont="1" applyBorder="1"/>
    <xf numFmtId="0" fontId="9" fillId="0" borderId="0" xfId="2" applyFont="1"/>
    <xf numFmtId="164" fontId="13" fillId="0" borderId="0" xfId="1" applyNumberFormat="1" applyFont="1"/>
    <xf numFmtId="1" fontId="8" fillId="0" borderId="1" xfId="2" applyNumberFormat="1" applyFont="1" applyFill="1" applyBorder="1"/>
    <xf numFmtId="164" fontId="6" fillId="0" borderId="0" xfId="0" applyNumberFormat="1" applyFont="1" applyBorder="1"/>
    <xf numFmtId="164" fontId="12" fillId="0" borderId="0" xfId="2" applyNumberFormat="1" applyFont="1"/>
    <xf numFmtId="164" fontId="9" fillId="0" borderId="0" xfId="2" applyNumberFormat="1" applyFont="1"/>
    <xf numFmtId="164" fontId="7" fillId="0" borderId="0" xfId="0" applyNumberFormat="1" applyFont="1"/>
    <xf numFmtId="164" fontId="12" fillId="0" borderId="0" xfId="1" applyNumberFormat="1" applyFont="1" applyBorder="1"/>
    <xf numFmtId="164" fontId="12" fillId="0" borderId="0" xfId="1" applyNumberFormat="1" applyFont="1" applyBorder="1" applyAlignment="1">
      <alignment horizontal="right"/>
    </xf>
    <xf numFmtId="164" fontId="10" fillId="0" borderId="0" xfId="0" applyNumberFormat="1" applyFont="1" applyAlignment="1">
      <alignment horizontal="center" wrapText="1"/>
    </xf>
    <xf numFmtId="164" fontId="8" fillId="0" borderId="1" xfId="2" applyNumberFormat="1" applyFont="1" applyFill="1" applyBorder="1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3" fillId="0" borderId="2" xfId="0" applyFont="1" applyBorder="1"/>
    <xf numFmtId="49" fontId="3" fillId="0" borderId="2" xfId="1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/>
    <xf numFmtId="14" fontId="15" fillId="0" borderId="2" xfId="0" applyNumberFormat="1" applyFont="1" applyBorder="1" applyAlignment="1">
      <alignment horizontal="center"/>
    </xf>
    <xf numFmtId="0" fontId="14" fillId="0" borderId="2" xfId="0" applyFont="1" applyBorder="1"/>
    <xf numFmtId="164" fontId="11" fillId="0" borderId="2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wrapText="1"/>
    </xf>
    <xf numFmtId="14" fontId="17" fillId="0" borderId="2" xfId="0" applyNumberFormat="1" applyFont="1" applyBorder="1" applyAlignment="1">
      <alignment horizontal="left"/>
    </xf>
    <xf numFmtId="0" fontId="14" fillId="0" borderId="2" xfId="0" applyFont="1" applyBorder="1" applyAlignment="1"/>
    <xf numFmtId="14" fontId="16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4" fontId="18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49" fontId="2" fillId="0" borderId="2" xfId="1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 wrapText="1"/>
    </xf>
    <xf numFmtId="14" fontId="16" fillId="0" borderId="2" xfId="0" applyNumberFormat="1" applyFont="1" applyBorder="1" applyAlignment="1">
      <alignment horizontal="center" vertical="center"/>
    </xf>
    <xf numFmtId="0" fontId="15" fillId="0" borderId="2" xfId="0" applyFont="1" applyBorder="1"/>
    <xf numFmtId="164" fontId="16" fillId="0" borderId="2" xfId="1" applyNumberFormat="1" applyFont="1" applyBorder="1" applyAlignment="1">
      <alignment horizontal="center" vertical="center"/>
    </xf>
    <xf numFmtId="14" fontId="18" fillId="0" borderId="2" xfId="0" applyNumberFormat="1" applyFont="1" applyBorder="1" applyAlignment="1">
      <alignment horizontal="left"/>
    </xf>
    <xf numFmtId="0" fontId="16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16" fillId="0" borderId="2" xfId="1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/>
    <xf numFmtId="164" fontId="19" fillId="0" borderId="2" xfId="0" applyNumberFormat="1" applyFont="1" applyBorder="1" applyAlignment="1">
      <alignment horizontal="right" vertical="center"/>
    </xf>
    <xf numFmtId="0" fontId="15" fillId="0" borderId="2" xfId="0" applyFont="1" applyBorder="1" applyAlignment="1"/>
    <xf numFmtId="0" fontId="15" fillId="0" borderId="2" xfId="0" applyFont="1" applyBorder="1" applyAlignment="1">
      <alignment wrapText="1"/>
    </xf>
    <xf numFmtId="49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Fill="1" applyBorder="1" applyAlignment="1">
      <alignment horizontal="right"/>
    </xf>
    <xf numFmtId="164" fontId="15" fillId="0" borderId="2" xfId="0" applyNumberFormat="1" applyFont="1" applyBorder="1" applyAlignment="1">
      <alignment horizontal="right" wrapText="1"/>
    </xf>
    <xf numFmtId="164" fontId="15" fillId="0" borderId="2" xfId="0" applyNumberFormat="1" applyFont="1" applyBorder="1" applyAlignment="1">
      <alignment horizontal="right" vertical="center"/>
    </xf>
    <xf numFmtId="49" fontId="15" fillId="0" borderId="2" xfId="0" applyNumberFormat="1" applyFont="1" applyBorder="1" applyAlignment="1">
      <alignment horizontal="center"/>
    </xf>
    <xf numFmtId="164" fontId="15" fillId="0" borderId="2" xfId="0" applyNumberFormat="1" applyFont="1" applyBorder="1" applyAlignment="1">
      <alignment horizontal="right"/>
    </xf>
    <xf numFmtId="0" fontId="16" fillId="0" borderId="2" xfId="0" applyFont="1" applyBorder="1"/>
    <xf numFmtId="164" fontId="15" fillId="0" borderId="2" xfId="0" applyNumberFormat="1" applyFont="1" applyBorder="1" applyAlignment="1">
      <alignment wrapText="1"/>
    </xf>
    <xf numFmtId="14" fontId="22" fillId="0" borderId="2" xfId="0" applyNumberFormat="1" applyFont="1" applyBorder="1" applyAlignment="1">
      <alignment horizontal="left"/>
    </xf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0" fontId="21" fillId="0" borderId="2" xfId="0" applyFont="1" applyBorder="1"/>
    <xf numFmtId="164" fontId="21" fillId="0" borderId="2" xfId="0" applyNumberFormat="1" applyFont="1" applyBorder="1"/>
    <xf numFmtId="164" fontId="20" fillId="0" borderId="2" xfId="0" applyNumberFormat="1" applyFont="1" applyBorder="1"/>
    <xf numFmtId="49" fontId="15" fillId="0" borderId="2" xfId="0" applyNumberFormat="1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right"/>
    </xf>
    <xf numFmtId="164" fontId="16" fillId="0" borderId="2" xfId="0" applyNumberFormat="1" applyFont="1" applyBorder="1" applyAlignment="1">
      <alignment horizontal="right"/>
    </xf>
    <xf numFmtId="165" fontId="16" fillId="0" borderId="2" xfId="0" applyNumberFormat="1" applyFont="1" applyBorder="1" applyAlignment="1">
      <alignment horizontal="right"/>
    </xf>
    <xf numFmtId="0" fontId="16" fillId="0" borderId="2" xfId="0" applyFont="1" applyBorder="1" applyAlignment="1">
      <alignment horizontal="left"/>
    </xf>
    <xf numFmtId="0" fontId="16" fillId="0" borderId="2" xfId="0" applyFont="1" applyBorder="1" applyAlignment="1">
      <alignment wrapText="1"/>
    </xf>
    <xf numFmtId="49" fontId="15" fillId="0" borderId="2" xfId="1" applyNumberFormat="1" applyFont="1" applyBorder="1" applyAlignment="1">
      <alignment horizontal="center"/>
    </xf>
    <xf numFmtId="164" fontId="15" fillId="0" borderId="2" xfId="0" applyNumberFormat="1" applyFont="1" applyBorder="1" applyAlignment="1"/>
    <xf numFmtId="4" fontId="15" fillId="0" borderId="2" xfId="0" applyNumberFormat="1" applyFont="1" applyFill="1" applyBorder="1" applyAlignment="1">
      <alignment horizontal="left"/>
    </xf>
    <xf numFmtId="14" fontId="15" fillId="0" borderId="2" xfId="0" applyNumberFormat="1" applyFont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left"/>
    </xf>
    <xf numFmtId="4" fontId="15" fillId="0" borderId="2" xfId="0" applyNumberFormat="1" applyFont="1" applyBorder="1" applyAlignment="1">
      <alignment horizontal="right"/>
    </xf>
    <xf numFmtId="0" fontId="16" fillId="0" borderId="2" xfId="0" applyFont="1" applyBorder="1" applyAlignment="1">
      <alignment vertical="center" wrapText="1"/>
    </xf>
    <xf numFmtId="164" fontId="16" fillId="0" borderId="2" xfId="0" applyNumberFormat="1" applyFont="1" applyBorder="1" applyAlignment="1">
      <alignment horizontal="right" vertical="center"/>
    </xf>
    <xf numFmtId="4" fontId="15" fillId="0" borderId="2" xfId="0" applyNumberFormat="1" applyFont="1" applyBorder="1"/>
    <xf numFmtId="14" fontId="17" fillId="0" borderId="2" xfId="0" applyNumberFormat="1" applyFont="1" applyBorder="1" applyAlignment="1">
      <alignment horizontal="left" vertical="center"/>
    </xf>
    <xf numFmtId="164" fontId="15" fillId="0" borderId="2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0" fontId="16" fillId="0" borderId="2" xfId="0" applyFont="1" applyBorder="1" applyAlignment="1"/>
    <xf numFmtId="14" fontId="16" fillId="0" borderId="2" xfId="0" applyNumberFormat="1" applyFont="1" applyBorder="1" applyAlignment="1">
      <alignment horizontal="center"/>
    </xf>
    <xf numFmtId="14" fontId="17" fillId="0" borderId="2" xfId="0" applyNumberFormat="1" applyFont="1" applyBorder="1" applyAlignment="1">
      <alignment horizontal="left" vertical="center" wrapText="1"/>
    </xf>
    <xf numFmtId="164" fontId="15" fillId="0" borderId="2" xfId="1" applyNumberFormat="1" applyFont="1" applyBorder="1" applyAlignment="1">
      <alignment horizont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/>
    <xf numFmtId="165" fontId="2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left"/>
    </xf>
    <xf numFmtId="0" fontId="23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166" fontId="26" fillId="0" borderId="0" xfId="0" applyNumberFormat="1" applyFont="1" applyAlignment="1">
      <alignment horizontal="left" vertical="top"/>
    </xf>
    <xf numFmtId="14" fontId="25" fillId="0" borderId="0" xfId="0" applyNumberFormat="1" applyFont="1" applyAlignment="1">
      <alignment horizontal="left" vertical="top"/>
    </xf>
    <xf numFmtId="166" fontId="25" fillId="0" borderId="3" xfId="0" applyNumberFormat="1" applyFont="1" applyBorder="1" applyAlignment="1">
      <alignment horizontal="left" vertical="top"/>
    </xf>
    <xf numFmtId="0" fontId="0" fillId="0" borderId="0" xfId="0" applyAlignment="1">
      <alignment horizontal="left" vertical="top" wrapText="1" shrinkToFit="1"/>
    </xf>
    <xf numFmtId="0" fontId="27" fillId="0" borderId="4" xfId="0" applyFont="1" applyBorder="1" applyAlignment="1">
      <alignment horizontal="left" vertical="top" wrapText="1" shrinkToFit="1"/>
    </xf>
    <xf numFmtId="44" fontId="25" fillId="0" borderId="5" xfId="3" applyFont="1" applyBorder="1" applyAlignment="1">
      <alignment horizontal="left" vertical="top" wrapText="1" shrinkToFit="1"/>
    </xf>
    <xf numFmtId="0" fontId="25" fillId="0" borderId="6" xfId="0" applyFont="1" applyBorder="1" applyAlignment="1">
      <alignment horizontal="left" vertical="top"/>
    </xf>
    <xf numFmtId="164" fontId="0" fillId="0" borderId="0" xfId="0" applyNumberFormat="1" applyAlignment="1">
      <alignment horizontal="right" vertical="top"/>
    </xf>
    <xf numFmtId="44" fontId="25" fillId="0" borderId="7" xfId="3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7" fillId="0" borderId="8" xfId="0" applyFont="1" applyBorder="1" applyAlignment="1">
      <alignment horizontal="left" vertical="top" wrapText="1"/>
    </xf>
    <xf numFmtId="164" fontId="27" fillId="0" borderId="9" xfId="3" applyNumberFormat="1" applyFont="1" applyBorder="1" applyAlignment="1">
      <alignment horizontal="left" vertical="top" wrapText="1"/>
    </xf>
    <xf numFmtId="44" fontId="27" fillId="0" borderId="9" xfId="3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  <xf numFmtId="0" fontId="25" fillId="0" borderId="10" xfId="0" applyFont="1" applyBorder="1" applyAlignment="1">
      <alignment horizontal="left" vertical="top"/>
    </xf>
    <xf numFmtId="0" fontId="25" fillId="0" borderId="11" xfId="0" applyFont="1" applyBorder="1" applyAlignment="1">
      <alignment horizontal="left" vertical="top"/>
    </xf>
    <xf numFmtId="44" fontId="25" fillId="0" borderId="12" xfId="3" applyFont="1" applyBorder="1" applyAlignment="1">
      <alignment horizontal="left" vertical="top"/>
    </xf>
    <xf numFmtId="0" fontId="25" fillId="0" borderId="13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44" fontId="3" fillId="0" borderId="14" xfId="3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25" fillId="0" borderId="13" xfId="0" applyFont="1" applyBorder="1" applyAlignment="1">
      <alignment horizontal="left" vertical="top"/>
    </xf>
    <xf numFmtId="0" fontId="25" fillId="0" borderId="15" xfId="0" applyFont="1" applyBorder="1" applyAlignment="1">
      <alignment horizontal="left" vertical="top"/>
    </xf>
    <xf numFmtId="0" fontId="25" fillId="0" borderId="16" xfId="0" applyFont="1" applyBorder="1" applyAlignment="1">
      <alignment horizontal="left" vertical="top"/>
    </xf>
    <xf numFmtId="44" fontId="25" fillId="0" borderId="17" xfId="3" applyFont="1" applyBorder="1" applyAlignment="1">
      <alignment horizontal="left" vertical="top"/>
    </xf>
    <xf numFmtId="0" fontId="27" fillId="0" borderId="8" xfId="0" applyFont="1" applyBorder="1" applyAlignment="1">
      <alignment horizontal="left" vertical="top" wrapText="1"/>
    </xf>
    <xf numFmtId="0" fontId="27" fillId="0" borderId="18" xfId="0" applyFont="1" applyBorder="1" applyAlignment="1">
      <alignment horizontal="left" vertical="top"/>
    </xf>
    <xf numFmtId="44" fontId="27" fillId="0" borderId="3" xfId="3" applyFont="1" applyBorder="1" applyAlignment="1">
      <alignment horizontal="left" vertical="top"/>
    </xf>
  </cellXfs>
  <cellStyles count="4">
    <cellStyle name="Comma" xfId="1" builtinId="3"/>
    <cellStyle name="Currency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topLeftCell="A19" workbookViewId="0">
      <selection activeCell="C4" sqref="C4"/>
    </sheetView>
  </sheetViews>
  <sheetFormatPr defaultRowHeight="12.75" x14ac:dyDescent="0.2"/>
  <cols>
    <col min="1" max="1" width="9.7109375" style="31" customWidth="1"/>
    <col min="2" max="2" width="20.42578125" style="27" customWidth="1"/>
    <col min="3" max="3" width="10.5703125" style="29" customWidth="1"/>
    <col min="4" max="4" width="10.42578125" style="29" customWidth="1"/>
    <col min="5" max="5" width="9.42578125" style="35" customWidth="1"/>
    <col min="6" max="6" width="23.28515625" style="96" customWidth="1"/>
    <col min="7" max="7" width="5.85546875" style="27" hidden="1" customWidth="1"/>
    <col min="8" max="8" width="4.5703125" style="27" hidden="1" customWidth="1"/>
    <col min="9" max="9" width="7.42578125" style="28" customWidth="1"/>
    <col min="10" max="10" width="7.28515625" style="29" customWidth="1"/>
    <col min="11" max="11" width="10.28515625" style="29" customWidth="1"/>
    <col min="12" max="12" width="10.140625" style="29" customWidth="1"/>
    <col min="13" max="13" width="11.42578125" style="30" customWidth="1"/>
    <col min="14" max="257" width="9.140625" style="27"/>
    <col min="258" max="258" width="10.5703125" style="27" customWidth="1"/>
    <col min="259" max="259" width="27.5703125" style="27" customWidth="1"/>
    <col min="260" max="260" width="12.5703125" style="27" customWidth="1"/>
    <col min="261" max="261" width="2.5703125" style="27" customWidth="1"/>
    <col min="262" max="262" width="11.7109375" style="27" customWidth="1"/>
    <col min="263" max="263" width="39.5703125" style="27" customWidth="1"/>
    <col min="264" max="265" width="0" style="27" hidden="1" customWidth="1"/>
    <col min="266" max="266" width="11.85546875" style="27" customWidth="1"/>
    <col min="267" max="267" width="8.5703125" style="27" customWidth="1"/>
    <col min="268" max="268" width="10.140625" style="27" bestFit="1" customWidth="1"/>
    <col min="269" max="513" width="9.140625" style="27"/>
    <col min="514" max="514" width="10.5703125" style="27" customWidth="1"/>
    <col min="515" max="515" width="27.5703125" style="27" customWidth="1"/>
    <col min="516" max="516" width="12.5703125" style="27" customWidth="1"/>
    <col min="517" max="517" width="2.5703125" style="27" customWidth="1"/>
    <col min="518" max="518" width="11.7109375" style="27" customWidth="1"/>
    <col min="519" max="519" width="39.5703125" style="27" customWidth="1"/>
    <col min="520" max="521" width="0" style="27" hidden="1" customWidth="1"/>
    <col min="522" max="522" width="11.85546875" style="27" customWidth="1"/>
    <col min="523" max="523" width="8.5703125" style="27" customWidth="1"/>
    <col min="524" max="524" width="10.140625" style="27" bestFit="1" customWidth="1"/>
    <col min="525" max="769" width="9.140625" style="27"/>
    <col min="770" max="770" width="10.5703125" style="27" customWidth="1"/>
    <col min="771" max="771" width="27.5703125" style="27" customWidth="1"/>
    <col min="772" max="772" width="12.5703125" style="27" customWidth="1"/>
    <col min="773" max="773" width="2.5703125" style="27" customWidth="1"/>
    <col min="774" max="774" width="11.7109375" style="27" customWidth="1"/>
    <col min="775" max="775" width="39.5703125" style="27" customWidth="1"/>
    <col min="776" max="777" width="0" style="27" hidden="1" customWidth="1"/>
    <col min="778" max="778" width="11.85546875" style="27" customWidth="1"/>
    <col min="779" max="779" width="8.5703125" style="27" customWidth="1"/>
    <col min="780" max="780" width="10.140625" style="27" bestFit="1" customWidth="1"/>
    <col min="781" max="1025" width="9.140625" style="27"/>
    <col min="1026" max="1026" width="10.5703125" style="27" customWidth="1"/>
    <col min="1027" max="1027" width="27.5703125" style="27" customWidth="1"/>
    <col min="1028" max="1028" width="12.5703125" style="27" customWidth="1"/>
    <col min="1029" max="1029" width="2.5703125" style="27" customWidth="1"/>
    <col min="1030" max="1030" width="11.7109375" style="27" customWidth="1"/>
    <col min="1031" max="1031" width="39.5703125" style="27" customWidth="1"/>
    <col min="1032" max="1033" width="0" style="27" hidden="1" customWidth="1"/>
    <col min="1034" max="1034" width="11.85546875" style="27" customWidth="1"/>
    <col min="1035" max="1035" width="8.5703125" style="27" customWidth="1"/>
    <col min="1036" max="1036" width="10.140625" style="27" bestFit="1" customWidth="1"/>
    <col min="1037" max="1281" width="9.140625" style="27"/>
    <col min="1282" max="1282" width="10.5703125" style="27" customWidth="1"/>
    <col min="1283" max="1283" width="27.5703125" style="27" customWidth="1"/>
    <col min="1284" max="1284" width="12.5703125" style="27" customWidth="1"/>
    <col min="1285" max="1285" width="2.5703125" style="27" customWidth="1"/>
    <col min="1286" max="1286" width="11.7109375" style="27" customWidth="1"/>
    <col min="1287" max="1287" width="39.5703125" style="27" customWidth="1"/>
    <col min="1288" max="1289" width="0" style="27" hidden="1" customWidth="1"/>
    <col min="1290" max="1290" width="11.85546875" style="27" customWidth="1"/>
    <col min="1291" max="1291" width="8.5703125" style="27" customWidth="1"/>
    <col min="1292" max="1292" width="10.140625" style="27" bestFit="1" customWidth="1"/>
    <col min="1293" max="1537" width="9.140625" style="27"/>
    <col min="1538" max="1538" width="10.5703125" style="27" customWidth="1"/>
    <col min="1539" max="1539" width="27.5703125" style="27" customWidth="1"/>
    <col min="1540" max="1540" width="12.5703125" style="27" customWidth="1"/>
    <col min="1541" max="1541" width="2.5703125" style="27" customWidth="1"/>
    <col min="1542" max="1542" width="11.7109375" style="27" customWidth="1"/>
    <col min="1543" max="1543" width="39.5703125" style="27" customWidth="1"/>
    <col min="1544" max="1545" width="0" style="27" hidden="1" customWidth="1"/>
    <col min="1546" max="1546" width="11.85546875" style="27" customWidth="1"/>
    <col min="1547" max="1547" width="8.5703125" style="27" customWidth="1"/>
    <col min="1548" max="1548" width="10.140625" style="27" bestFit="1" customWidth="1"/>
    <col min="1549" max="1793" width="9.140625" style="27"/>
    <col min="1794" max="1794" width="10.5703125" style="27" customWidth="1"/>
    <col min="1795" max="1795" width="27.5703125" style="27" customWidth="1"/>
    <col min="1796" max="1796" width="12.5703125" style="27" customWidth="1"/>
    <col min="1797" max="1797" width="2.5703125" style="27" customWidth="1"/>
    <col min="1798" max="1798" width="11.7109375" style="27" customWidth="1"/>
    <col min="1799" max="1799" width="39.5703125" style="27" customWidth="1"/>
    <col min="1800" max="1801" width="0" style="27" hidden="1" customWidth="1"/>
    <col min="1802" max="1802" width="11.85546875" style="27" customWidth="1"/>
    <col min="1803" max="1803" width="8.5703125" style="27" customWidth="1"/>
    <col min="1804" max="1804" width="10.140625" style="27" bestFit="1" customWidth="1"/>
    <col min="1805" max="2049" width="9.140625" style="27"/>
    <col min="2050" max="2050" width="10.5703125" style="27" customWidth="1"/>
    <col min="2051" max="2051" width="27.5703125" style="27" customWidth="1"/>
    <col min="2052" max="2052" width="12.5703125" style="27" customWidth="1"/>
    <col min="2053" max="2053" width="2.5703125" style="27" customWidth="1"/>
    <col min="2054" max="2054" width="11.7109375" style="27" customWidth="1"/>
    <col min="2055" max="2055" width="39.5703125" style="27" customWidth="1"/>
    <col min="2056" max="2057" width="0" style="27" hidden="1" customWidth="1"/>
    <col min="2058" max="2058" width="11.85546875" style="27" customWidth="1"/>
    <col min="2059" max="2059" width="8.5703125" style="27" customWidth="1"/>
    <col min="2060" max="2060" width="10.140625" style="27" bestFit="1" customWidth="1"/>
    <col min="2061" max="2305" width="9.140625" style="27"/>
    <col min="2306" max="2306" width="10.5703125" style="27" customWidth="1"/>
    <col min="2307" max="2307" width="27.5703125" style="27" customWidth="1"/>
    <col min="2308" max="2308" width="12.5703125" style="27" customWidth="1"/>
    <col min="2309" max="2309" width="2.5703125" style="27" customWidth="1"/>
    <col min="2310" max="2310" width="11.7109375" style="27" customWidth="1"/>
    <col min="2311" max="2311" width="39.5703125" style="27" customWidth="1"/>
    <col min="2312" max="2313" width="0" style="27" hidden="1" customWidth="1"/>
    <col min="2314" max="2314" width="11.85546875" style="27" customWidth="1"/>
    <col min="2315" max="2315" width="8.5703125" style="27" customWidth="1"/>
    <col min="2316" max="2316" width="10.140625" style="27" bestFit="1" customWidth="1"/>
    <col min="2317" max="2561" width="9.140625" style="27"/>
    <col min="2562" max="2562" width="10.5703125" style="27" customWidth="1"/>
    <col min="2563" max="2563" width="27.5703125" style="27" customWidth="1"/>
    <col min="2564" max="2564" width="12.5703125" style="27" customWidth="1"/>
    <col min="2565" max="2565" width="2.5703125" style="27" customWidth="1"/>
    <col min="2566" max="2566" width="11.7109375" style="27" customWidth="1"/>
    <col min="2567" max="2567" width="39.5703125" style="27" customWidth="1"/>
    <col min="2568" max="2569" width="0" style="27" hidden="1" customWidth="1"/>
    <col min="2570" max="2570" width="11.85546875" style="27" customWidth="1"/>
    <col min="2571" max="2571" width="8.5703125" style="27" customWidth="1"/>
    <col min="2572" max="2572" width="10.140625" style="27" bestFit="1" customWidth="1"/>
    <col min="2573" max="2817" width="9.140625" style="27"/>
    <col min="2818" max="2818" width="10.5703125" style="27" customWidth="1"/>
    <col min="2819" max="2819" width="27.5703125" style="27" customWidth="1"/>
    <col min="2820" max="2820" width="12.5703125" style="27" customWidth="1"/>
    <col min="2821" max="2821" width="2.5703125" style="27" customWidth="1"/>
    <col min="2822" max="2822" width="11.7109375" style="27" customWidth="1"/>
    <col min="2823" max="2823" width="39.5703125" style="27" customWidth="1"/>
    <col min="2824" max="2825" width="0" style="27" hidden="1" customWidth="1"/>
    <col min="2826" max="2826" width="11.85546875" style="27" customWidth="1"/>
    <col min="2827" max="2827" width="8.5703125" style="27" customWidth="1"/>
    <col min="2828" max="2828" width="10.140625" style="27" bestFit="1" customWidth="1"/>
    <col min="2829" max="3073" width="9.140625" style="27"/>
    <col min="3074" max="3074" width="10.5703125" style="27" customWidth="1"/>
    <col min="3075" max="3075" width="27.5703125" style="27" customWidth="1"/>
    <col min="3076" max="3076" width="12.5703125" style="27" customWidth="1"/>
    <col min="3077" max="3077" width="2.5703125" style="27" customWidth="1"/>
    <col min="3078" max="3078" width="11.7109375" style="27" customWidth="1"/>
    <col min="3079" max="3079" width="39.5703125" style="27" customWidth="1"/>
    <col min="3080" max="3081" width="0" style="27" hidden="1" customWidth="1"/>
    <col min="3082" max="3082" width="11.85546875" style="27" customWidth="1"/>
    <col min="3083" max="3083" width="8.5703125" style="27" customWidth="1"/>
    <col min="3084" max="3084" width="10.140625" style="27" bestFit="1" customWidth="1"/>
    <col min="3085" max="3329" width="9.140625" style="27"/>
    <col min="3330" max="3330" width="10.5703125" style="27" customWidth="1"/>
    <col min="3331" max="3331" width="27.5703125" style="27" customWidth="1"/>
    <col min="3332" max="3332" width="12.5703125" style="27" customWidth="1"/>
    <col min="3333" max="3333" width="2.5703125" style="27" customWidth="1"/>
    <col min="3334" max="3334" width="11.7109375" style="27" customWidth="1"/>
    <col min="3335" max="3335" width="39.5703125" style="27" customWidth="1"/>
    <col min="3336" max="3337" width="0" style="27" hidden="1" customWidth="1"/>
    <col min="3338" max="3338" width="11.85546875" style="27" customWidth="1"/>
    <col min="3339" max="3339" width="8.5703125" style="27" customWidth="1"/>
    <col min="3340" max="3340" width="10.140625" style="27" bestFit="1" customWidth="1"/>
    <col min="3341" max="3585" width="9.140625" style="27"/>
    <col min="3586" max="3586" width="10.5703125" style="27" customWidth="1"/>
    <col min="3587" max="3587" width="27.5703125" style="27" customWidth="1"/>
    <col min="3588" max="3588" width="12.5703125" style="27" customWidth="1"/>
    <col min="3589" max="3589" width="2.5703125" style="27" customWidth="1"/>
    <col min="3590" max="3590" width="11.7109375" style="27" customWidth="1"/>
    <col min="3591" max="3591" width="39.5703125" style="27" customWidth="1"/>
    <col min="3592" max="3593" width="0" style="27" hidden="1" customWidth="1"/>
    <col min="3594" max="3594" width="11.85546875" style="27" customWidth="1"/>
    <col min="3595" max="3595" width="8.5703125" style="27" customWidth="1"/>
    <col min="3596" max="3596" width="10.140625" style="27" bestFit="1" customWidth="1"/>
    <col min="3597" max="3841" width="9.140625" style="27"/>
    <col min="3842" max="3842" width="10.5703125" style="27" customWidth="1"/>
    <col min="3843" max="3843" width="27.5703125" style="27" customWidth="1"/>
    <col min="3844" max="3844" width="12.5703125" style="27" customWidth="1"/>
    <col min="3845" max="3845" width="2.5703125" style="27" customWidth="1"/>
    <col min="3846" max="3846" width="11.7109375" style="27" customWidth="1"/>
    <col min="3847" max="3847" width="39.5703125" style="27" customWidth="1"/>
    <col min="3848" max="3849" width="0" style="27" hidden="1" customWidth="1"/>
    <col min="3850" max="3850" width="11.85546875" style="27" customWidth="1"/>
    <col min="3851" max="3851" width="8.5703125" style="27" customWidth="1"/>
    <col min="3852" max="3852" width="10.140625" style="27" bestFit="1" customWidth="1"/>
    <col min="3853" max="4097" width="9.140625" style="27"/>
    <col min="4098" max="4098" width="10.5703125" style="27" customWidth="1"/>
    <col min="4099" max="4099" width="27.5703125" style="27" customWidth="1"/>
    <col min="4100" max="4100" width="12.5703125" style="27" customWidth="1"/>
    <col min="4101" max="4101" width="2.5703125" style="27" customWidth="1"/>
    <col min="4102" max="4102" width="11.7109375" style="27" customWidth="1"/>
    <col min="4103" max="4103" width="39.5703125" style="27" customWidth="1"/>
    <col min="4104" max="4105" width="0" style="27" hidden="1" customWidth="1"/>
    <col min="4106" max="4106" width="11.85546875" style="27" customWidth="1"/>
    <col min="4107" max="4107" width="8.5703125" style="27" customWidth="1"/>
    <col min="4108" max="4108" width="10.140625" style="27" bestFit="1" customWidth="1"/>
    <col min="4109" max="4353" width="9.140625" style="27"/>
    <col min="4354" max="4354" width="10.5703125" style="27" customWidth="1"/>
    <col min="4355" max="4355" width="27.5703125" style="27" customWidth="1"/>
    <col min="4356" max="4356" width="12.5703125" style="27" customWidth="1"/>
    <col min="4357" max="4357" width="2.5703125" style="27" customWidth="1"/>
    <col min="4358" max="4358" width="11.7109375" style="27" customWidth="1"/>
    <col min="4359" max="4359" width="39.5703125" style="27" customWidth="1"/>
    <col min="4360" max="4361" width="0" style="27" hidden="1" customWidth="1"/>
    <col min="4362" max="4362" width="11.85546875" style="27" customWidth="1"/>
    <col min="4363" max="4363" width="8.5703125" style="27" customWidth="1"/>
    <col min="4364" max="4364" width="10.140625" style="27" bestFit="1" customWidth="1"/>
    <col min="4365" max="4609" width="9.140625" style="27"/>
    <col min="4610" max="4610" width="10.5703125" style="27" customWidth="1"/>
    <col min="4611" max="4611" width="27.5703125" style="27" customWidth="1"/>
    <col min="4612" max="4612" width="12.5703125" style="27" customWidth="1"/>
    <col min="4613" max="4613" width="2.5703125" style="27" customWidth="1"/>
    <col min="4614" max="4614" width="11.7109375" style="27" customWidth="1"/>
    <col min="4615" max="4615" width="39.5703125" style="27" customWidth="1"/>
    <col min="4616" max="4617" width="0" style="27" hidden="1" customWidth="1"/>
    <col min="4618" max="4618" width="11.85546875" style="27" customWidth="1"/>
    <col min="4619" max="4619" width="8.5703125" style="27" customWidth="1"/>
    <col min="4620" max="4620" width="10.140625" style="27" bestFit="1" customWidth="1"/>
    <col min="4621" max="4865" width="9.140625" style="27"/>
    <col min="4866" max="4866" width="10.5703125" style="27" customWidth="1"/>
    <col min="4867" max="4867" width="27.5703125" style="27" customWidth="1"/>
    <col min="4868" max="4868" width="12.5703125" style="27" customWidth="1"/>
    <col min="4869" max="4869" width="2.5703125" style="27" customWidth="1"/>
    <col min="4870" max="4870" width="11.7109375" style="27" customWidth="1"/>
    <col min="4871" max="4871" width="39.5703125" style="27" customWidth="1"/>
    <col min="4872" max="4873" width="0" style="27" hidden="1" customWidth="1"/>
    <col min="4874" max="4874" width="11.85546875" style="27" customWidth="1"/>
    <col min="4875" max="4875" width="8.5703125" style="27" customWidth="1"/>
    <col min="4876" max="4876" width="10.140625" style="27" bestFit="1" customWidth="1"/>
    <col min="4877" max="5121" width="9.140625" style="27"/>
    <col min="5122" max="5122" width="10.5703125" style="27" customWidth="1"/>
    <col min="5123" max="5123" width="27.5703125" style="27" customWidth="1"/>
    <col min="5124" max="5124" width="12.5703125" style="27" customWidth="1"/>
    <col min="5125" max="5125" width="2.5703125" style="27" customWidth="1"/>
    <col min="5126" max="5126" width="11.7109375" style="27" customWidth="1"/>
    <col min="5127" max="5127" width="39.5703125" style="27" customWidth="1"/>
    <col min="5128" max="5129" width="0" style="27" hidden="1" customWidth="1"/>
    <col min="5130" max="5130" width="11.85546875" style="27" customWidth="1"/>
    <col min="5131" max="5131" width="8.5703125" style="27" customWidth="1"/>
    <col min="5132" max="5132" width="10.140625" style="27" bestFit="1" customWidth="1"/>
    <col min="5133" max="5377" width="9.140625" style="27"/>
    <col min="5378" max="5378" width="10.5703125" style="27" customWidth="1"/>
    <col min="5379" max="5379" width="27.5703125" style="27" customWidth="1"/>
    <col min="5380" max="5380" width="12.5703125" style="27" customWidth="1"/>
    <col min="5381" max="5381" width="2.5703125" style="27" customWidth="1"/>
    <col min="5382" max="5382" width="11.7109375" style="27" customWidth="1"/>
    <col min="5383" max="5383" width="39.5703125" style="27" customWidth="1"/>
    <col min="5384" max="5385" width="0" style="27" hidden="1" customWidth="1"/>
    <col min="5386" max="5386" width="11.85546875" style="27" customWidth="1"/>
    <col min="5387" max="5387" width="8.5703125" style="27" customWidth="1"/>
    <col min="5388" max="5388" width="10.140625" style="27" bestFit="1" customWidth="1"/>
    <col min="5389" max="5633" width="9.140625" style="27"/>
    <col min="5634" max="5634" width="10.5703125" style="27" customWidth="1"/>
    <col min="5635" max="5635" width="27.5703125" style="27" customWidth="1"/>
    <col min="5636" max="5636" width="12.5703125" style="27" customWidth="1"/>
    <col min="5637" max="5637" width="2.5703125" style="27" customWidth="1"/>
    <col min="5638" max="5638" width="11.7109375" style="27" customWidth="1"/>
    <col min="5639" max="5639" width="39.5703125" style="27" customWidth="1"/>
    <col min="5640" max="5641" width="0" style="27" hidden="1" customWidth="1"/>
    <col min="5642" max="5642" width="11.85546875" style="27" customWidth="1"/>
    <col min="5643" max="5643" width="8.5703125" style="27" customWidth="1"/>
    <col min="5644" max="5644" width="10.140625" style="27" bestFit="1" customWidth="1"/>
    <col min="5645" max="5889" width="9.140625" style="27"/>
    <col min="5890" max="5890" width="10.5703125" style="27" customWidth="1"/>
    <col min="5891" max="5891" width="27.5703125" style="27" customWidth="1"/>
    <col min="5892" max="5892" width="12.5703125" style="27" customWidth="1"/>
    <col min="5893" max="5893" width="2.5703125" style="27" customWidth="1"/>
    <col min="5894" max="5894" width="11.7109375" style="27" customWidth="1"/>
    <col min="5895" max="5895" width="39.5703125" style="27" customWidth="1"/>
    <col min="5896" max="5897" width="0" style="27" hidden="1" customWidth="1"/>
    <col min="5898" max="5898" width="11.85546875" style="27" customWidth="1"/>
    <col min="5899" max="5899" width="8.5703125" style="27" customWidth="1"/>
    <col min="5900" max="5900" width="10.140625" style="27" bestFit="1" customWidth="1"/>
    <col min="5901" max="6145" width="9.140625" style="27"/>
    <col min="6146" max="6146" width="10.5703125" style="27" customWidth="1"/>
    <col min="6147" max="6147" width="27.5703125" style="27" customWidth="1"/>
    <col min="6148" max="6148" width="12.5703125" style="27" customWidth="1"/>
    <col min="6149" max="6149" width="2.5703125" style="27" customWidth="1"/>
    <col min="6150" max="6150" width="11.7109375" style="27" customWidth="1"/>
    <col min="6151" max="6151" width="39.5703125" style="27" customWidth="1"/>
    <col min="6152" max="6153" width="0" style="27" hidden="1" customWidth="1"/>
    <col min="6154" max="6154" width="11.85546875" style="27" customWidth="1"/>
    <col min="6155" max="6155" width="8.5703125" style="27" customWidth="1"/>
    <col min="6156" max="6156" width="10.140625" style="27" bestFit="1" customWidth="1"/>
    <col min="6157" max="6401" width="9.140625" style="27"/>
    <col min="6402" max="6402" width="10.5703125" style="27" customWidth="1"/>
    <col min="6403" max="6403" width="27.5703125" style="27" customWidth="1"/>
    <col min="6404" max="6404" width="12.5703125" style="27" customWidth="1"/>
    <col min="6405" max="6405" width="2.5703125" style="27" customWidth="1"/>
    <col min="6406" max="6406" width="11.7109375" style="27" customWidth="1"/>
    <col min="6407" max="6407" width="39.5703125" style="27" customWidth="1"/>
    <col min="6408" max="6409" width="0" style="27" hidden="1" customWidth="1"/>
    <col min="6410" max="6410" width="11.85546875" style="27" customWidth="1"/>
    <col min="6411" max="6411" width="8.5703125" style="27" customWidth="1"/>
    <col min="6412" max="6412" width="10.140625" style="27" bestFit="1" customWidth="1"/>
    <col min="6413" max="6657" width="9.140625" style="27"/>
    <col min="6658" max="6658" width="10.5703125" style="27" customWidth="1"/>
    <col min="6659" max="6659" width="27.5703125" style="27" customWidth="1"/>
    <col min="6660" max="6660" width="12.5703125" style="27" customWidth="1"/>
    <col min="6661" max="6661" width="2.5703125" style="27" customWidth="1"/>
    <col min="6662" max="6662" width="11.7109375" style="27" customWidth="1"/>
    <col min="6663" max="6663" width="39.5703125" style="27" customWidth="1"/>
    <col min="6664" max="6665" width="0" style="27" hidden="1" customWidth="1"/>
    <col min="6666" max="6666" width="11.85546875" style="27" customWidth="1"/>
    <col min="6667" max="6667" width="8.5703125" style="27" customWidth="1"/>
    <col min="6668" max="6668" width="10.140625" style="27" bestFit="1" customWidth="1"/>
    <col min="6669" max="6913" width="9.140625" style="27"/>
    <col min="6914" max="6914" width="10.5703125" style="27" customWidth="1"/>
    <col min="6915" max="6915" width="27.5703125" style="27" customWidth="1"/>
    <col min="6916" max="6916" width="12.5703125" style="27" customWidth="1"/>
    <col min="6917" max="6917" width="2.5703125" style="27" customWidth="1"/>
    <col min="6918" max="6918" width="11.7109375" style="27" customWidth="1"/>
    <col min="6919" max="6919" width="39.5703125" style="27" customWidth="1"/>
    <col min="6920" max="6921" width="0" style="27" hidden="1" customWidth="1"/>
    <col min="6922" max="6922" width="11.85546875" style="27" customWidth="1"/>
    <col min="6923" max="6923" width="8.5703125" style="27" customWidth="1"/>
    <col min="6924" max="6924" width="10.140625" style="27" bestFit="1" customWidth="1"/>
    <col min="6925" max="7169" width="9.140625" style="27"/>
    <col min="7170" max="7170" width="10.5703125" style="27" customWidth="1"/>
    <col min="7171" max="7171" width="27.5703125" style="27" customWidth="1"/>
    <col min="7172" max="7172" width="12.5703125" style="27" customWidth="1"/>
    <col min="7173" max="7173" width="2.5703125" style="27" customWidth="1"/>
    <col min="7174" max="7174" width="11.7109375" style="27" customWidth="1"/>
    <col min="7175" max="7175" width="39.5703125" style="27" customWidth="1"/>
    <col min="7176" max="7177" width="0" style="27" hidden="1" customWidth="1"/>
    <col min="7178" max="7178" width="11.85546875" style="27" customWidth="1"/>
    <col min="7179" max="7179" width="8.5703125" style="27" customWidth="1"/>
    <col min="7180" max="7180" width="10.140625" style="27" bestFit="1" customWidth="1"/>
    <col min="7181" max="7425" width="9.140625" style="27"/>
    <col min="7426" max="7426" width="10.5703125" style="27" customWidth="1"/>
    <col min="7427" max="7427" width="27.5703125" style="27" customWidth="1"/>
    <col min="7428" max="7428" width="12.5703125" style="27" customWidth="1"/>
    <col min="7429" max="7429" width="2.5703125" style="27" customWidth="1"/>
    <col min="7430" max="7430" width="11.7109375" style="27" customWidth="1"/>
    <col min="7431" max="7431" width="39.5703125" style="27" customWidth="1"/>
    <col min="7432" max="7433" width="0" style="27" hidden="1" customWidth="1"/>
    <col min="7434" max="7434" width="11.85546875" style="27" customWidth="1"/>
    <col min="7435" max="7435" width="8.5703125" style="27" customWidth="1"/>
    <col min="7436" max="7436" width="10.140625" style="27" bestFit="1" customWidth="1"/>
    <col min="7437" max="7681" width="9.140625" style="27"/>
    <col min="7682" max="7682" width="10.5703125" style="27" customWidth="1"/>
    <col min="7683" max="7683" width="27.5703125" style="27" customWidth="1"/>
    <col min="7684" max="7684" width="12.5703125" style="27" customWidth="1"/>
    <col min="7685" max="7685" width="2.5703125" style="27" customWidth="1"/>
    <col min="7686" max="7686" width="11.7109375" style="27" customWidth="1"/>
    <col min="7687" max="7687" width="39.5703125" style="27" customWidth="1"/>
    <col min="7688" max="7689" width="0" style="27" hidden="1" customWidth="1"/>
    <col min="7690" max="7690" width="11.85546875" style="27" customWidth="1"/>
    <col min="7691" max="7691" width="8.5703125" style="27" customWidth="1"/>
    <col min="7692" max="7692" width="10.140625" style="27" bestFit="1" customWidth="1"/>
    <col min="7693" max="7937" width="9.140625" style="27"/>
    <col min="7938" max="7938" width="10.5703125" style="27" customWidth="1"/>
    <col min="7939" max="7939" width="27.5703125" style="27" customWidth="1"/>
    <col min="7940" max="7940" width="12.5703125" style="27" customWidth="1"/>
    <col min="7941" max="7941" width="2.5703125" style="27" customWidth="1"/>
    <col min="7942" max="7942" width="11.7109375" style="27" customWidth="1"/>
    <col min="7943" max="7943" width="39.5703125" style="27" customWidth="1"/>
    <col min="7944" max="7945" width="0" style="27" hidden="1" customWidth="1"/>
    <col min="7946" max="7946" width="11.85546875" style="27" customWidth="1"/>
    <col min="7947" max="7947" width="8.5703125" style="27" customWidth="1"/>
    <col min="7948" max="7948" width="10.140625" style="27" bestFit="1" customWidth="1"/>
    <col min="7949" max="8193" width="9.140625" style="27"/>
    <col min="8194" max="8194" width="10.5703125" style="27" customWidth="1"/>
    <col min="8195" max="8195" width="27.5703125" style="27" customWidth="1"/>
    <col min="8196" max="8196" width="12.5703125" style="27" customWidth="1"/>
    <col min="8197" max="8197" width="2.5703125" style="27" customWidth="1"/>
    <col min="8198" max="8198" width="11.7109375" style="27" customWidth="1"/>
    <col min="8199" max="8199" width="39.5703125" style="27" customWidth="1"/>
    <col min="8200" max="8201" width="0" style="27" hidden="1" customWidth="1"/>
    <col min="8202" max="8202" width="11.85546875" style="27" customWidth="1"/>
    <col min="8203" max="8203" width="8.5703125" style="27" customWidth="1"/>
    <col min="8204" max="8204" width="10.140625" style="27" bestFit="1" customWidth="1"/>
    <col min="8205" max="8449" width="9.140625" style="27"/>
    <col min="8450" max="8450" width="10.5703125" style="27" customWidth="1"/>
    <col min="8451" max="8451" width="27.5703125" style="27" customWidth="1"/>
    <col min="8452" max="8452" width="12.5703125" style="27" customWidth="1"/>
    <col min="8453" max="8453" width="2.5703125" style="27" customWidth="1"/>
    <col min="8454" max="8454" width="11.7109375" style="27" customWidth="1"/>
    <col min="8455" max="8455" width="39.5703125" style="27" customWidth="1"/>
    <col min="8456" max="8457" width="0" style="27" hidden="1" customWidth="1"/>
    <col min="8458" max="8458" width="11.85546875" style="27" customWidth="1"/>
    <col min="8459" max="8459" width="8.5703125" style="27" customWidth="1"/>
    <col min="8460" max="8460" width="10.140625" style="27" bestFit="1" customWidth="1"/>
    <col min="8461" max="8705" width="9.140625" style="27"/>
    <col min="8706" max="8706" width="10.5703125" style="27" customWidth="1"/>
    <col min="8707" max="8707" width="27.5703125" style="27" customWidth="1"/>
    <col min="8708" max="8708" width="12.5703125" style="27" customWidth="1"/>
    <col min="8709" max="8709" width="2.5703125" style="27" customWidth="1"/>
    <col min="8710" max="8710" width="11.7109375" style="27" customWidth="1"/>
    <col min="8711" max="8711" width="39.5703125" style="27" customWidth="1"/>
    <col min="8712" max="8713" width="0" style="27" hidden="1" customWidth="1"/>
    <col min="8714" max="8714" width="11.85546875" style="27" customWidth="1"/>
    <col min="8715" max="8715" width="8.5703125" style="27" customWidth="1"/>
    <col min="8716" max="8716" width="10.140625" style="27" bestFit="1" customWidth="1"/>
    <col min="8717" max="8961" width="9.140625" style="27"/>
    <col min="8962" max="8962" width="10.5703125" style="27" customWidth="1"/>
    <col min="8963" max="8963" width="27.5703125" style="27" customWidth="1"/>
    <col min="8964" max="8964" width="12.5703125" style="27" customWidth="1"/>
    <col min="8965" max="8965" width="2.5703125" style="27" customWidth="1"/>
    <col min="8966" max="8966" width="11.7109375" style="27" customWidth="1"/>
    <col min="8967" max="8967" width="39.5703125" style="27" customWidth="1"/>
    <col min="8968" max="8969" width="0" style="27" hidden="1" customWidth="1"/>
    <col min="8970" max="8970" width="11.85546875" style="27" customWidth="1"/>
    <col min="8971" max="8971" width="8.5703125" style="27" customWidth="1"/>
    <col min="8972" max="8972" width="10.140625" style="27" bestFit="1" customWidth="1"/>
    <col min="8973" max="9217" width="9.140625" style="27"/>
    <col min="9218" max="9218" width="10.5703125" style="27" customWidth="1"/>
    <col min="9219" max="9219" width="27.5703125" style="27" customWidth="1"/>
    <col min="9220" max="9220" width="12.5703125" style="27" customWidth="1"/>
    <col min="9221" max="9221" width="2.5703125" style="27" customWidth="1"/>
    <col min="9222" max="9222" width="11.7109375" style="27" customWidth="1"/>
    <col min="9223" max="9223" width="39.5703125" style="27" customWidth="1"/>
    <col min="9224" max="9225" width="0" style="27" hidden="1" customWidth="1"/>
    <col min="9226" max="9226" width="11.85546875" style="27" customWidth="1"/>
    <col min="9227" max="9227" width="8.5703125" style="27" customWidth="1"/>
    <col min="9228" max="9228" width="10.140625" style="27" bestFit="1" customWidth="1"/>
    <col min="9229" max="9473" width="9.140625" style="27"/>
    <col min="9474" max="9474" width="10.5703125" style="27" customWidth="1"/>
    <col min="9475" max="9475" width="27.5703125" style="27" customWidth="1"/>
    <col min="9476" max="9476" width="12.5703125" style="27" customWidth="1"/>
    <col min="9477" max="9477" width="2.5703125" style="27" customWidth="1"/>
    <col min="9478" max="9478" width="11.7109375" style="27" customWidth="1"/>
    <col min="9479" max="9479" width="39.5703125" style="27" customWidth="1"/>
    <col min="9480" max="9481" width="0" style="27" hidden="1" customWidth="1"/>
    <col min="9482" max="9482" width="11.85546875" style="27" customWidth="1"/>
    <col min="9483" max="9483" width="8.5703125" style="27" customWidth="1"/>
    <col min="9484" max="9484" width="10.140625" style="27" bestFit="1" customWidth="1"/>
    <col min="9485" max="9729" width="9.140625" style="27"/>
    <col min="9730" max="9730" width="10.5703125" style="27" customWidth="1"/>
    <col min="9731" max="9731" width="27.5703125" style="27" customWidth="1"/>
    <col min="9732" max="9732" width="12.5703125" style="27" customWidth="1"/>
    <col min="9733" max="9733" width="2.5703125" style="27" customWidth="1"/>
    <col min="9734" max="9734" width="11.7109375" style="27" customWidth="1"/>
    <col min="9735" max="9735" width="39.5703125" style="27" customWidth="1"/>
    <col min="9736" max="9737" width="0" style="27" hidden="1" customWidth="1"/>
    <col min="9738" max="9738" width="11.85546875" style="27" customWidth="1"/>
    <col min="9739" max="9739" width="8.5703125" style="27" customWidth="1"/>
    <col min="9740" max="9740" width="10.140625" style="27" bestFit="1" customWidth="1"/>
    <col min="9741" max="9985" width="9.140625" style="27"/>
    <col min="9986" max="9986" width="10.5703125" style="27" customWidth="1"/>
    <col min="9987" max="9987" width="27.5703125" style="27" customWidth="1"/>
    <col min="9988" max="9988" width="12.5703125" style="27" customWidth="1"/>
    <col min="9989" max="9989" width="2.5703125" style="27" customWidth="1"/>
    <col min="9990" max="9990" width="11.7109375" style="27" customWidth="1"/>
    <col min="9991" max="9991" width="39.5703125" style="27" customWidth="1"/>
    <col min="9992" max="9993" width="0" style="27" hidden="1" customWidth="1"/>
    <col min="9994" max="9994" width="11.85546875" style="27" customWidth="1"/>
    <col min="9995" max="9995" width="8.5703125" style="27" customWidth="1"/>
    <col min="9996" max="9996" width="10.140625" style="27" bestFit="1" customWidth="1"/>
    <col min="9997" max="10241" width="9.140625" style="27"/>
    <col min="10242" max="10242" width="10.5703125" style="27" customWidth="1"/>
    <col min="10243" max="10243" width="27.5703125" style="27" customWidth="1"/>
    <col min="10244" max="10244" width="12.5703125" style="27" customWidth="1"/>
    <col min="10245" max="10245" width="2.5703125" style="27" customWidth="1"/>
    <col min="10246" max="10246" width="11.7109375" style="27" customWidth="1"/>
    <col min="10247" max="10247" width="39.5703125" style="27" customWidth="1"/>
    <col min="10248" max="10249" width="0" style="27" hidden="1" customWidth="1"/>
    <col min="10250" max="10250" width="11.85546875" style="27" customWidth="1"/>
    <col min="10251" max="10251" width="8.5703125" style="27" customWidth="1"/>
    <col min="10252" max="10252" width="10.140625" style="27" bestFit="1" customWidth="1"/>
    <col min="10253" max="10497" width="9.140625" style="27"/>
    <col min="10498" max="10498" width="10.5703125" style="27" customWidth="1"/>
    <col min="10499" max="10499" width="27.5703125" style="27" customWidth="1"/>
    <col min="10500" max="10500" width="12.5703125" style="27" customWidth="1"/>
    <col min="10501" max="10501" width="2.5703125" style="27" customWidth="1"/>
    <col min="10502" max="10502" width="11.7109375" style="27" customWidth="1"/>
    <col min="10503" max="10503" width="39.5703125" style="27" customWidth="1"/>
    <col min="10504" max="10505" width="0" style="27" hidden="1" customWidth="1"/>
    <col min="10506" max="10506" width="11.85546875" style="27" customWidth="1"/>
    <col min="10507" max="10507" width="8.5703125" style="27" customWidth="1"/>
    <col min="10508" max="10508" width="10.140625" style="27" bestFit="1" customWidth="1"/>
    <col min="10509" max="10753" width="9.140625" style="27"/>
    <col min="10754" max="10754" width="10.5703125" style="27" customWidth="1"/>
    <col min="10755" max="10755" width="27.5703125" style="27" customWidth="1"/>
    <col min="10756" max="10756" width="12.5703125" style="27" customWidth="1"/>
    <col min="10757" max="10757" width="2.5703125" style="27" customWidth="1"/>
    <col min="10758" max="10758" width="11.7109375" style="27" customWidth="1"/>
    <col min="10759" max="10759" width="39.5703125" style="27" customWidth="1"/>
    <col min="10760" max="10761" width="0" style="27" hidden="1" customWidth="1"/>
    <col min="10762" max="10762" width="11.85546875" style="27" customWidth="1"/>
    <col min="10763" max="10763" width="8.5703125" style="27" customWidth="1"/>
    <col min="10764" max="10764" width="10.140625" style="27" bestFit="1" customWidth="1"/>
    <col min="10765" max="11009" width="9.140625" style="27"/>
    <col min="11010" max="11010" width="10.5703125" style="27" customWidth="1"/>
    <col min="11011" max="11011" width="27.5703125" style="27" customWidth="1"/>
    <col min="11012" max="11012" width="12.5703125" style="27" customWidth="1"/>
    <col min="11013" max="11013" width="2.5703125" style="27" customWidth="1"/>
    <col min="11014" max="11014" width="11.7109375" style="27" customWidth="1"/>
    <col min="11015" max="11015" width="39.5703125" style="27" customWidth="1"/>
    <col min="11016" max="11017" width="0" style="27" hidden="1" customWidth="1"/>
    <col min="11018" max="11018" width="11.85546875" style="27" customWidth="1"/>
    <col min="11019" max="11019" width="8.5703125" style="27" customWidth="1"/>
    <col min="11020" max="11020" width="10.140625" style="27" bestFit="1" customWidth="1"/>
    <col min="11021" max="11265" width="9.140625" style="27"/>
    <col min="11266" max="11266" width="10.5703125" style="27" customWidth="1"/>
    <col min="11267" max="11267" width="27.5703125" style="27" customWidth="1"/>
    <col min="11268" max="11268" width="12.5703125" style="27" customWidth="1"/>
    <col min="11269" max="11269" width="2.5703125" style="27" customWidth="1"/>
    <col min="11270" max="11270" width="11.7109375" style="27" customWidth="1"/>
    <col min="11271" max="11271" width="39.5703125" style="27" customWidth="1"/>
    <col min="11272" max="11273" width="0" style="27" hidden="1" customWidth="1"/>
    <col min="11274" max="11274" width="11.85546875" style="27" customWidth="1"/>
    <col min="11275" max="11275" width="8.5703125" style="27" customWidth="1"/>
    <col min="11276" max="11276" width="10.140625" style="27" bestFit="1" customWidth="1"/>
    <col min="11277" max="11521" width="9.140625" style="27"/>
    <col min="11522" max="11522" width="10.5703125" style="27" customWidth="1"/>
    <col min="11523" max="11523" width="27.5703125" style="27" customWidth="1"/>
    <col min="11524" max="11524" width="12.5703125" style="27" customWidth="1"/>
    <col min="11525" max="11525" width="2.5703125" style="27" customWidth="1"/>
    <col min="11526" max="11526" width="11.7109375" style="27" customWidth="1"/>
    <col min="11527" max="11527" width="39.5703125" style="27" customWidth="1"/>
    <col min="11528" max="11529" width="0" style="27" hidden="1" customWidth="1"/>
    <col min="11530" max="11530" width="11.85546875" style="27" customWidth="1"/>
    <col min="11531" max="11531" width="8.5703125" style="27" customWidth="1"/>
    <col min="11532" max="11532" width="10.140625" style="27" bestFit="1" customWidth="1"/>
    <col min="11533" max="11777" width="9.140625" style="27"/>
    <col min="11778" max="11778" width="10.5703125" style="27" customWidth="1"/>
    <col min="11779" max="11779" width="27.5703125" style="27" customWidth="1"/>
    <col min="11780" max="11780" width="12.5703125" style="27" customWidth="1"/>
    <col min="11781" max="11781" width="2.5703125" style="27" customWidth="1"/>
    <col min="11782" max="11782" width="11.7109375" style="27" customWidth="1"/>
    <col min="11783" max="11783" width="39.5703125" style="27" customWidth="1"/>
    <col min="11784" max="11785" width="0" style="27" hidden="1" customWidth="1"/>
    <col min="11786" max="11786" width="11.85546875" style="27" customWidth="1"/>
    <col min="11787" max="11787" width="8.5703125" style="27" customWidth="1"/>
    <col min="11788" max="11788" width="10.140625" style="27" bestFit="1" customWidth="1"/>
    <col min="11789" max="12033" width="9.140625" style="27"/>
    <col min="12034" max="12034" width="10.5703125" style="27" customWidth="1"/>
    <col min="12035" max="12035" width="27.5703125" style="27" customWidth="1"/>
    <col min="12036" max="12036" width="12.5703125" style="27" customWidth="1"/>
    <col min="12037" max="12037" width="2.5703125" style="27" customWidth="1"/>
    <col min="12038" max="12038" width="11.7109375" style="27" customWidth="1"/>
    <col min="12039" max="12039" width="39.5703125" style="27" customWidth="1"/>
    <col min="12040" max="12041" width="0" style="27" hidden="1" customWidth="1"/>
    <col min="12042" max="12042" width="11.85546875" style="27" customWidth="1"/>
    <col min="12043" max="12043" width="8.5703125" style="27" customWidth="1"/>
    <col min="12044" max="12044" width="10.140625" style="27" bestFit="1" customWidth="1"/>
    <col min="12045" max="12289" width="9.140625" style="27"/>
    <col min="12290" max="12290" width="10.5703125" style="27" customWidth="1"/>
    <col min="12291" max="12291" width="27.5703125" style="27" customWidth="1"/>
    <col min="12292" max="12292" width="12.5703125" style="27" customWidth="1"/>
    <col min="12293" max="12293" width="2.5703125" style="27" customWidth="1"/>
    <col min="12294" max="12294" width="11.7109375" style="27" customWidth="1"/>
    <col min="12295" max="12295" width="39.5703125" style="27" customWidth="1"/>
    <col min="12296" max="12297" width="0" style="27" hidden="1" customWidth="1"/>
    <col min="12298" max="12298" width="11.85546875" style="27" customWidth="1"/>
    <col min="12299" max="12299" width="8.5703125" style="27" customWidth="1"/>
    <col min="12300" max="12300" width="10.140625" style="27" bestFit="1" customWidth="1"/>
    <col min="12301" max="12545" width="9.140625" style="27"/>
    <col min="12546" max="12546" width="10.5703125" style="27" customWidth="1"/>
    <col min="12547" max="12547" width="27.5703125" style="27" customWidth="1"/>
    <col min="12548" max="12548" width="12.5703125" style="27" customWidth="1"/>
    <col min="12549" max="12549" width="2.5703125" style="27" customWidth="1"/>
    <col min="12550" max="12550" width="11.7109375" style="27" customWidth="1"/>
    <col min="12551" max="12551" width="39.5703125" style="27" customWidth="1"/>
    <col min="12552" max="12553" width="0" style="27" hidden="1" customWidth="1"/>
    <col min="12554" max="12554" width="11.85546875" style="27" customWidth="1"/>
    <col min="12555" max="12555" width="8.5703125" style="27" customWidth="1"/>
    <col min="12556" max="12556" width="10.140625" style="27" bestFit="1" customWidth="1"/>
    <col min="12557" max="12801" width="9.140625" style="27"/>
    <col min="12802" max="12802" width="10.5703125" style="27" customWidth="1"/>
    <col min="12803" max="12803" width="27.5703125" style="27" customWidth="1"/>
    <col min="12804" max="12804" width="12.5703125" style="27" customWidth="1"/>
    <col min="12805" max="12805" width="2.5703125" style="27" customWidth="1"/>
    <col min="12806" max="12806" width="11.7109375" style="27" customWidth="1"/>
    <col min="12807" max="12807" width="39.5703125" style="27" customWidth="1"/>
    <col min="12808" max="12809" width="0" style="27" hidden="1" customWidth="1"/>
    <col min="12810" max="12810" width="11.85546875" style="27" customWidth="1"/>
    <col min="12811" max="12811" width="8.5703125" style="27" customWidth="1"/>
    <col min="12812" max="12812" width="10.140625" style="27" bestFit="1" customWidth="1"/>
    <col min="12813" max="13057" width="9.140625" style="27"/>
    <col min="13058" max="13058" width="10.5703125" style="27" customWidth="1"/>
    <col min="13059" max="13059" width="27.5703125" style="27" customWidth="1"/>
    <col min="13060" max="13060" width="12.5703125" style="27" customWidth="1"/>
    <col min="13061" max="13061" width="2.5703125" style="27" customWidth="1"/>
    <col min="13062" max="13062" width="11.7109375" style="27" customWidth="1"/>
    <col min="13063" max="13063" width="39.5703125" style="27" customWidth="1"/>
    <col min="13064" max="13065" width="0" style="27" hidden="1" customWidth="1"/>
    <col min="13066" max="13066" width="11.85546875" style="27" customWidth="1"/>
    <col min="13067" max="13067" width="8.5703125" style="27" customWidth="1"/>
    <col min="13068" max="13068" width="10.140625" style="27" bestFit="1" customWidth="1"/>
    <col min="13069" max="13313" width="9.140625" style="27"/>
    <col min="13314" max="13314" width="10.5703125" style="27" customWidth="1"/>
    <col min="13315" max="13315" width="27.5703125" style="27" customWidth="1"/>
    <col min="13316" max="13316" width="12.5703125" style="27" customWidth="1"/>
    <col min="13317" max="13317" width="2.5703125" style="27" customWidth="1"/>
    <col min="13318" max="13318" width="11.7109375" style="27" customWidth="1"/>
    <col min="13319" max="13319" width="39.5703125" style="27" customWidth="1"/>
    <col min="13320" max="13321" width="0" style="27" hidden="1" customWidth="1"/>
    <col min="13322" max="13322" width="11.85546875" style="27" customWidth="1"/>
    <col min="13323" max="13323" width="8.5703125" style="27" customWidth="1"/>
    <col min="13324" max="13324" width="10.140625" style="27" bestFit="1" customWidth="1"/>
    <col min="13325" max="13569" width="9.140625" style="27"/>
    <col min="13570" max="13570" width="10.5703125" style="27" customWidth="1"/>
    <col min="13571" max="13571" width="27.5703125" style="27" customWidth="1"/>
    <col min="13572" max="13572" width="12.5703125" style="27" customWidth="1"/>
    <col min="13573" max="13573" width="2.5703125" style="27" customWidth="1"/>
    <col min="13574" max="13574" width="11.7109375" style="27" customWidth="1"/>
    <col min="13575" max="13575" width="39.5703125" style="27" customWidth="1"/>
    <col min="13576" max="13577" width="0" style="27" hidden="1" customWidth="1"/>
    <col min="13578" max="13578" width="11.85546875" style="27" customWidth="1"/>
    <col min="13579" max="13579" width="8.5703125" style="27" customWidth="1"/>
    <col min="13580" max="13580" width="10.140625" style="27" bestFit="1" customWidth="1"/>
    <col min="13581" max="13825" width="9.140625" style="27"/>
    <col min="13826" max="13826" width="10.5703125" style="27" customWidth="1"/>
    <col min="13827" max="13827" width="27.5703125" style="27" customWidth="1"/>
    <col min="13828" max="13828" width="12.5703125" style="27" customWidth="1"/>
    <col min="13829" max="13829" width="2.5703125" style="27" customWidth="1"/>
    <col min="13830" max="13830" width="11.7109375" style="27" customWidth="1"/>
    <col min="13831" max="13831" width="39.5703125" style="27" customWidth="1"/>
    <col min="13832" max="13833" width="0" style="27" hidden="1" customWidth="1"/>
    <col min="13834" max="13834" width="11.85546875" style="27" customWidth="1"/>
    <col min="13835" max="13835" width="8.5703125" style="27" customWidth="1"/>
    <col min="13836" max="13836" width="10.140625" style="27" bestFit="1" customWidth="1"/>
    <col min="13837" max="14081" width="9.140625" style="27"/>
    <col min="14082" max="14082" width="10.5703125" style="27" customWidth="1"/>
    <col min="14083" max="14083" width="27.5703125" style="27" customWidth="1"/>
    <col min="14084" max="14084" width="12.5703125" style="27" customWidth="1"/>
    <col min="14085" max="14085" width="2.5703125" style="27" customWidth="1"/>
    <col min="14086" max="14086" width="11.7109375" style="27" customWidth="1"/>
    <col min="14087" max="14087" width="39.5703125" style="27" customWidth="1"/>
    <col min="14088" max="14089" width="0" style="27" hidden="1" customWidth="1"/>
    <col min="14090" max="14090" width="11.85546875" style="27" customWidth="1"/>
    <col min="14091" max="14091" width="8.5703125" style="27" customWidth="1"/>
    <col min="14092" max="14092" width="10.140625" style="27" bestFit="1" customWidth="1"/>
    <col min="14093" max="14337" width="9.140625" style="27"/>
    <col min="14338" max="14338" width="10.5703125" style="27" customWidth="1"/>
    <col min="14339" max="14339" width="27.5703125" style="27" customWidth="1"/>
    <col min="14340" max="14340" width="12.5703125" style="27" customWidth="1"/>
    <col min="14341" max="14341" width="2.5703125" style="27" customWidth="1"/>
    <col min="14342" max="14342" width="11.7109375" style="27" customWidth="1"/>
    <col min="14343" max="14343" width="39.5703125" style="27" customWidth="1"/>
    <col min="14344" max="14345" width="0" style="27" hidden="1" customWidth="1"/>
    <col min="14346" max="14346" width="11.85546875" style="27" customWidth="1"/>
    <col min="14347" max="14347" width="8.5703125" style="27" customWidth="1"/>
    <col min="14348" max="14348" width="10.140625" style="27" bestFit="1" customWidth="1"/>
    <col min="14349" max="14593" width="9.140625" style="27"/>
    <col min="14594" max="14594" width="10.5703125" style="27" customWidth="1"/>
    <col min="14595" max="14595" width="27.5703125" style="27" customWidth="1"/>
    <col min="14596" max="14596" width="12.5703125" style="27" customWidth="1"/>
    <col min="14597" max="14597" width="2.5703125" style="27" customWidth="1"/>
    <col min="14598" max="14598" width="11.7109375" style="27" customWidth="1"/>
    <col min="14599" max="14599" width="39.5703125" style="27" customWidth="1"/>
    <col min="14600" max="14601" width="0" style="27" hidden="1" customWidth="1"/>
    <col min="14602" max="14602" width="11.85546875" style="27" customWidth="1"/>
    <col min="14603" max="14603" width="8.5703125" style="27" customWidth="1"/>
    <col min="14604" max="14604" width="10.140625" style="27" bestFit="1" customWidth="1"/>
    <col min="14605" max="14849" width="9.140625" style="27"/>
    <col min="14850" max="14850" width="10.5703125" style="27" customWidth="1"/>
    <col min="14851" max="14851" width="27.5703125" style="27" customWidth="1"/>
    <col min="14852" max="14852" width="12.5703125" style="27" customWidth="1"/>
    <col min="14853" max="14853" width="2.5703125" style="27" customWidth="1"/>
    <col min="14854" max="14854" width="11.7109375" style="27" customWidth="1"/>
    <col min="14855" max="14855" width="39.5703125" style="27" customWidth="1"/>
    <col min="14856" max="14857" width="0" style="27" hidden="1" customWidth="1"/>
    <col min="14858" max="14858" width="11.85546875" style="27" customWidth="1"/>
    <col min="14859" max="14859" width="8.5703125" style="27" customWidth="1"/>
    <col min="14860" max="14860" width="10.140625" style="27" bestFit="1" customWidth="1"/>
    <col min="14861" max="15105" width="9.140625" style="27"/>
    <col min="15106" max="15106" width="10.5703125" style="27" customWidth="1"/>
    <col min="15107" max="15107" width="27.5703125" style="27" customWidth="1"/>
    <col min="15108" max="15108" width="12.5703125" style="27" customWidth="1"/>
    <col min="15109" max="15109" width="2.5703125" style="27" customWidth="1"/>
    <col min="15110" max="15110" width="11.7109375" style="27" customWidth="1"/>
    <col min="15111" max="15111" width="39.5703125" style="27" customWidth="1"/>
    <col min="15112" max="15113" width="0" style="27" hidden="1" customWidth="1"/>
    <col min="15114" max="15114" width="11.85546875" style="27" customWidth="1"/>
    <col min="15115" max="15115" width="8.5703125" style="27" customWidth="1"/>
    <col min="15116" max="15116" width="10.140625" style="27" bestFit="1" customWidth="1"/>
    <col min="15117" max="15361" width="9.140625" style="27"/>
    <col min="15362" max="15362" width="10.5703125" style="27" customWidth="1"/>
    <col min="15363" max="15363" width="27.5703125" style="27" customWidth="1"/>
    <col min="15364" max="15364" width="12.5703125" style="27" customWidth="1"/>
    <col min="15365" max="15365" width="2.5703125" style="27" customWidth="1"/>
    <col min="15366" max="15366" width="11.7109375" style="27" customWidth="1"/>
    <col min="15367" max="15367" width="39.5703125" style="27" customWidth="1"/>
    <col min="15368" max="15369" width="0" style="27" hidden="1" customWidth="1"/>
    <col min="15370" max="15370" width="11.85546875" style="27" customWidth="1"/>
    <col min="15371" max="15371" width="8.5703125" style="27" customWidth="1"/>
    <col min="15372" max="15372" width="10.140625" style="27" bestFit="1" customWidth="1"/>
    <col min="15373" max="15617" width="9.140625" style="27"/>
    <col min="15618" max="15618" width="10.5703125" style="27" customWidth="1"/>
    <col min="15619" max="15619" width="27.5703125" style="27" customWidth="1"/>
    <col min="15620" max="15620" width="12.5703125" style="27" customWidth="1"/>
    <col min="15621" max="15621" width="2.5703125" style="27" customWidth="1"/>
    <col min="15622" max="15622" width="11.7109375" style="27" customWidth="1"/>
    <col min="15623" max="15623" width="39.5703125" style="27" customWidth="1"/>
    <col min="15624" max="15625" width="0" style="27" hidden="1" customWidth="1"/>
    <col min="15626" max="15626" width="11.85546875" style="27" customWidth="1"/>
    <col min="15627" max="15627" width="8.5703125" style="27" customWidth="1"/>
    <col min="15628" max="15628" width="10.140625" style="27" bestFit="1" customWidth="1"/>
    <col min="15629" max="15873" width="9.140625" style="27"/>
    <col min="15874" max="15874" width="10.5703125" style="27" customWidth="1"/>
    <col min="15875" max="15875" width="27.5703125" style="27" customWidth="1"/>
    <col min="15876" max="15876" width="12.5703125" style="27" customWidth="1"/>
    <col min="15877" max="15877" width="2.5703125" style="27" customWidth="1"/>
    <col min="15878" max="15878" width="11.7109375" style="27" customWidth="1"/>
    <col min="15879" max="15879" width="39.5703125" style="27" customWidth="1"/>
    <col min="15880" max="15881" width="0" style="27" hidden="1" customWidth="1"/>
    <col min="15882" max="15882" width="11.85546875" style="27" customWidth="1"/>
    <col min="15883" max="15883" width="8.5703125" style="27" customWidth="1"/>
    <col min="15884" max="15884" width="10.140625" style="27" bestFit="1" customWidth="1"/>
    <col min="15885" max="16129" width="9.140625" style="27"/>
    <col min="16130" max="16130" width="10.5703125" style="27" customWidth="1"/>
    <col min="16131" max="16131" width="27.5703125" style="27" customWidth="1"/>
    <col min="16132" max="16132" width="12.5703125" style="27" customWidth="1"/>
    <col min="16133" max="16133" width="2.5703125" style="27" customWidth="1"/>
    <col min="16134" max="16134" width="11.7109375" style="27" customWidth="1"/>
    <col min="16135" max="16135" width="39.5703125" style="27" customWidth="1"/>
    <col min="16136" max="16137" width="0" style="27" hidden="1" customWidth="1"/>
    <col min="16138" max="16138" width="11.85546875" style="27" customWidth="1"/>
    <col min="16139" max="16139" width="8.5703125" style="27" customWidth="1"/>
    <col min="16140" max="16140" width="10.140625" style="27" bestFit="1" customWidth="1"/>
    <col min="16141" max="16384" width="9.140625" style="27"/>
  </cols>
  <sheetData>
    <row r="1" spans="1:14" ht="20.25" x14ac:dyDescent="0.3">
      <c r="A1" s="98" t="s">
        <v>37</v>
      </c>
      <c r="B1" s="98"/>
      <c r="C1" s="98"/>
      <c r="D1" s="98"/>
      <c r="E1" s="98"/>
      <c r="F1" s="98"/>
    </row>
    <row r="2" spans="1:14" ht="30.75" x14ac:dyDescent="0.25">
      <c r="B2" s="32" t="s">
        <v>70</v>
      </c>
      <c r="C2" s="33" t="s">
        <v>42</v>
      </c>
      <c r="D2" s="34" t="s">
        <v>43</v>
      </c>
      <c r="F2" s="36" t="s">
        <v>71</v>
      </c>
    </row>
    <row r="3" spans="1:14" s="41" customFormat="1" ht="48.75" customHeight="1" x14ac:dyDescent="0.25">
      <c r="A3" s="37" t="s">
        <v>0</v>
      </c>
      <c r="B3" s="38" t="s">
        <v>1</v>
      </c>
      <c r="C3" s="39" t="s">
        <v>2</v>
      </c>
      <c r="D3" s="39"/>
      <c r="E3" s="40" t="s">
        <v>0</v>
      </c>
      <c r="F3" s="38" t="s">
        <v>3</v>
      </c>
      <c r="G3" s="41" t="s">
        <v>3</v>
      </c>
      <c r="I3" s="42" t="s">
        <v>4</v>
      </c>
      <c r="J3" s="43" t="s">
        <v>5</v>
      </c>
      <c r="K3" s="43" t="s">
        <v>92</v>
      </c>
      <c r="L3" s="44" t="s">
        <v>49</v>
      </c>
      <c r="M3" s="44" t="s">
        <v>50</v>
      </c>
    </row>
    <row r="4" spans="1:14" s="46" customFormat="1" ht="15.2" customHeight="1" x14ac:dyDescent="0.2">
      <c r="A4" s="45"/>
      <c r="B4" s="46" t="s">
        <v>14</v>
      </c>
      <c r="C4" s="47">
        <v>13210.77</v>
      </c>
      <c r="D4" s="47"/>
      <c r="E4" s="48"/>
      <c r="F4" s="49"/>
      <c r="G4" s="50"/>
      <c r="H4" s="50"/>
      <c r="I4" s="51"/>
      <c r="J4" s="52"/>
      <c r="K4" s="52"/>
      <c r="L4" s="52"/>
      <c r="M4" s="53"/>
    </row>
    <row r="5" spans="1:14" s="46" customFormat="1" ht="15.2" customHeight="1" x14ac:dyDescent="0.2">
      <c r="A5" s="31">
        <v>43572</v>
      </c>
      <c r="B5" s="46" t="s">
        <v>39</v>
      </c>
      <c r="C5" s="54">
        <v>1108.82</v>
      </c>
      <c r="D5" s="54"/>
      <c r="E5" s="35">
        <v>43572</v>
      </c>
      <c r="F5" s="55" t="s">
        <v>60</v>
      </c>
      <c r="G5" s="56"/>
      <c r="H5" s="56"/>
      <c r="I5" s="57" t="s">
        <v>38</v>
      </c>
      <c r="J5" s="58">
        <v>0</v>
      </c>
      <c r="K5" s="58"/>
      <c r="L5" s="59">
        <v>254.95</v>
      </c>
      <c r="M5" s="53"/>
      <c r="N5" s="59"/>
    </row>
    <row r="6" spans="1:14" s="46" customFormat="1" ht="15.2" customHeight="1" x14ac:dyDescent="0.2">
      <c r="A6" s="31">
        <v>43586</v>
      </c>
      <c r="B6" s="46" t="s">
        <v>19</v>
      </c>
      <c r="C6" s="60">
        <v>2700</v>
      </c>
      <c r="D6" s="60"/>
      <c r="E6" s="35">
        <v>43609</v>
      </c>
      <c r="F6" s="55" t="s">
        <v>55</v>
      </c>
      <c r="I6" s="61" t="s">
        <v>41</v>
      </c>
      <c r="J6" s="58">
        <v>0</v>
      </c>
      <c r="K6" s="58"/>
      <c r="L6" s="62">
        <v>254.95</v>
      </c>
      <c r="M6" s="53"/>
      <c r="N6" s="62"/>
    </row>
    <row r="7" spans="1:14" s="46" customFormat="1" ht="15.2" customHeight="1" x14ac:dyDescent="0.2">
      <c r="A7" s="31">
        <v>43608</v>
      </c>
      <c r="B7" s="46" t="s">
        <v>48</v>
      </c>
      <c r="C7" s="60"/>
      <c r="D7" s="60">
        <v>10000</v>
      </c>
      <c r="E7" s="35">
        <v>43621</v>
      </c>
      <c r="F7" s="55" t="s">
        <v>52</v>
      </c>
      <c r="I7" s="61" t="s">
        <v>40</v>
      </c>
      <c r="J7" s="58">
        <v>0</v>
      </c>
      <c r="K7" s="58"/>
      <c r="L7" s="62">
        <v>82</v>
      </c>
      <c r="M7" s="53"/>
      <c r="N7" s="53"/>
    </row>
    <row r="8" spans="1:14" s="46" customFormat="1" ht="15.2" customHeight="1" x14ac:dyDescent="0.2">
      <c r="A8" s="31">
        <v>43724</v>
      </c>
      <c r="B8" s="46" t="s">
        <v>48</v>
      </c>
      <c r="C8" s="62"/>
      <c r="D8" s="62">
        <v>5720.23</v>
      </c>
      <c r="E8" s="35">
        <v>43623</v>
      </c>
      <c r="F8" s="55" t="s">
        <v>7</v>
      </c>
      <c r="I8" s="57" t="s">
        <v>44</v>
      </c>
      <c r="J8" s="62">
        <v>0</v>
      </c>
      <c r="K8" s="62"/>
      <c r="L8" s="62">
        <v>408.23</v>
      </c>
      <c r="M8" s="53"/>
    </row>
    <row r="9" spans="1:14" s="56" customFormat="1" ht="15.2" customHeight="1" x14ac:dyDescent="0.2">
      <c r="A9" s="31">
        <v>43738</v>
      </c>
      <c r="B9" s="46" t="s">
        <v>19</v>
      </c>
      <c r="C9" s="62">
        <v>2700</v>
      </c>
      <c r="E9" s="35">
        <v>43626</v>
      </c>
      <c r="F9" s="55" t="s">
        <v>53</v>
      </c>
      <c r="G9" s="63"/>
      <c r="H9" s="46"/>
      <c r="I9" s="61" t="s">
        <v>45</v>
      </c>
      <c r="J9" s="62">
        <v>0</v>
      </c>
      <c r="K9" s="62"/>
      <c r="L9" s="62">
        <v>30</v>
      </c>
      <c r="M9" s="64"/>
    </row>
    <row r="10" spans="1:14" s="46" customFormat="1" ht="15.2" customHeight="1" x14ac:dyDescent="0.2">
      <c r="A10" s="31"/>
      <c r="C10" s="62"/>
      <c r="D10" s="62"/>
      <c r="E10" s="35">
        <v>43634</v>
      </c>
      <c r="F10" s="55" t="s">
        <v>23</v>
      </c>
      <c r="G10" s="57"/>
      <c r="I10" s="61" t="s">
        <v>46</v>
      </c>
      <c r="J10" s="58">
        <v>0</v>
      </c>
      <c r="K10" s="58"/>
      <c r="L10" s="62">
        <v>125</v>
      </c>
      <c r="M10" s="53"/>
    </row>
    <row r="11" spans="1:14" s="46" customFormat="1" ht="15.2" customHeight="1" x14ac:dyDescent="0.2">
      <c r="A11" s="31"/>
      <c r="C11" s="62"/>
      <c r="D11" s="62"/>
      <c r="E11" s="35">
        <v>43634</v>
      </c>
      <c r="F11" s="55" t="s">
        <v>54</v>
      </c>
      <c r="G11" s="57"/>
      <c r="I11" s="61" t="s">
        <v>47</v>
      </c>
      <c r="J11" s="58">
        <v>0</v>
      </c>
      <c r="K11" s="58"/>
      <c r="L11" s="62">
        <v>144.22999999999999</v>
      </c>
      <c r="M11" s="53"/>
    </row>
    <row r="12" spans="1:14" s="46" customFormat="1" ht="15.2" customHeight="1" x14ac:dyDescent="0.2">
      <c r="A12" s="31"/>
      <c r="C12" s="62"/>
      <c r="D12" s="62"/>
      <c r="E12" s="35">
        <v>43608</v>
      </c>
      <c r="F12" s="46" t="s">
        <v>48</v>
      </c>
      <c r="G12" s="57"/>
      <c r="I12" s="61" t="s">
        <v>79</v>
      </c>
      <c r="J12" s="58">
        <v>0</v>
      </c>
      <c r="K12" s="62">
        <v>10000</v>
      </c>
      <c r="M12" s="53"/>
    </row>
    <row r="13" spans="1:14" s="46" customFormat="1" ht="15.2" customHeight="1" x14ac:dyDescent="0.2">
      <c r="A13" s="31"/>
      <c r="C13" s="62"/>
      <c r="D13" s="62"/>
      <c r="E13" s="35">
        <v>43641</v>
      </c>
      <c r="F13" s="55" t="s">
        <v>56</v>
      </c>
      <c r="G13" s="57"/>
      <c r="I13" s="61" t="s">
        <v>51</v>
      </c>
      <c r="J13" s="62">
        <v>220.27</v>
      </c>
      <c r="K13" s="62"/>
      <c r="L13" s="62"/>
      <c r="M13" s="53">
        <v>1321.63</v>
      </c>
    </row>
    <row r="14" spans="1:14" s="46" customFormat="1" ht="15.2" customHeight="1" x14ac:dyDescent="0.2">
      <c r="A14" s="31"/>
      <c r="C14" s="62"/>
      <c r="D14" s="62"/>
      <c r="E14" s="35">
        <v>43706</v>
      </c>
      <c r="F14" s="55" t="s">
        <v>57</v>
      </c>
      <c r="G14" s="57"/>
      <c r="I14" s="61" t="s">
        <v>51</v>
      </c>
      <c r="J14" s="58">
        <v>0</v>
      </c>
      <c r="K14" s="58"/>
      <c r="L14" s="62"/>
      <c r="M14" s="53">
        <v>254.95</v>
      </c>
    </row>
    <row r="15" spans="1:14" s="46" customFormat="1" ht="15.2" customHeight="1" x14ac:dyDescent="0.2">
      <c r="A15" s="31"/>
      <c r="C15" s="62"/>
      <c r="D15" s="62"/>
      <c r="E15" s="35">
        <v>43724</v>
      </c>
      <c r="F15" s="46" t="s">
        <v>48</v>
      </c>
      <c r="G15" s="57"/>
      <c r="I15" s="61" t="s">
        <v>61</v>
      </c>
      <c r="J15" s="58">
        <v>0</v>
      </c>
      <c r="K15" s="62">
        <v>5720.23</v>
      </c>
      <c r="M15" s="53"/>
    </row>
    <row r="16" spans="1:14" s="46" customFormat="1" ht="15.2" customHeight="1" x14ac:dyDescent="0.2">
      <c r="A16" s="31"/>
      <c r="C16" s="62"/>
      <c r="D16" s="62"/>
      <c r="E16" s="35">
        <v>43724</v>
      </c>
      <c r="F16" s="55" t="s">
        <v>58</v>
      </c>
      <c r="G16" s="57"/>
      <c r="I16" s="61" t="s">
        <v>51</v>
      </c>
      <c r="J16" s="58">
        <v>0</v>
      </c>
      <c r="K16" s="58"/>
      <c r="L16" s="62"/>
      <c r="M16" s="53">
        <v>128</v>
      </c>
      <c r="N16" s="53"/>
    </row>
    <row r="17" spans="1:14" s="46" customFormat="1" ht="15.2" customHeight="1" x14ac:dyDescent="0.2">
      <c r="A17" s="31"/>
      <c r="C17" s="62"/>
      <c r="D17" s="62"/>
      <c r="E17" s="35">
        <v>43724</v>
      </c>
      <c r="F17" s="55" t="s">
        <v>59</v>
      </c>
      <c r="G17" s="57"/>
      <c r="I17" s="61" t="s">
        <v>51</v>
      </c>
      <c r="J17" s="58">
        <v>0</v>
      </c>
      <c r="K17" s="58"/>
      <c r="L17" s="62"/>
      <c r="M17" s="53">
        <v>36</v>
      </c>
      <c r="N17" s="53"/>
    </row>
    <row r="18" spans="1:14" s="46" customFormat="1" ht="15.2" customHeight="1" x14ac:dyDescent="0.2">
      <c r="A18" s="31"/>
      <c r="C18" s="62"/>
      <c r="D18" s="62"/>
      <c r="E18" s="35">
        <v>43749</v>
      </c>
      <c r="F18" s="55" t="s">
        <v>80</v>
      </c>
      <c r="G18" s="57"/>
      <c r="I18" s="61" t="s">
        <v>73</v>
      </c>
      <c r="J18" s="58">
        <v>0</v>
      </c>
      <c r="K18" s="58"/>
      <c r="L18" s="62"/>
      <c r="M18" s="53">
        <v>128</v>
      </c>
      <c r="N18" s="53"/>
    </row>
    <row r="19" spans="1:14" s="46" customFormat="1" ht="15.2" customHeight="1" x14ac:dyDescent="0.2">
      <c r="A19" s="31"/>
      <c r="C19" s="62"/>
      <c r="D19" s="62"/>
      <c r="E19" s="35">
        <v>43769</v>
      </c>
      <c r="F19" s="55" t="s">
        <v>81</v>
      </c>
      <c r="G19" s="57"/>
      <c r="I19" s="61" t="s">
        <v>75</v>
      </c>
      <c r="J19" s="58">
        <v>0</v>
      </c>
      <c r="K19" s="58"/>
      <c r="L19" s="62"/>
      <c r="M19" s="53">
        <v>128</v>
      </c>
      <c r="N19" s="53"/>
    </row>
    <row r="20" spans="1:14" s="46" customFormat="1" ht="15.2" customHeight="1" x14ac:dyDescent="0.2">
      <c r="A20" s="31"/>
      <c r="C20" s="62"/>
      <c r="D20" s="62"/>
      <c r="E20" s="65">
        <v>43784</v>
      </c>
      <c r="F20" s="66" t="s">
        <v>76</v>
      </c>
      <c r="G20" s="66" t="s">
        <v>72</v>
      </c>
      <c r="H20" s="66">
        <v>40206960</v>
      </c>
      <c r="I20" s="67" t="s">
        <v>73</v>
      </c>
      <c r="J20" s="53">
        <v>217.4</v>
      </c>
      <c r="K20" s="53"/>
      <c r="L20" s="68"/>
      <c r="M20" s="69">
        <v>1304.4000000000001</v>
      </c>
      <c r="N20" s="70"/>
    </row>
    <row r="21" spans="1:14" s="46" customFormat="1" ht="15.2" customHeight="1" x14ac:dyDescent="0.2">
      <c r="A21" s="31"/>
      <c r="C21" s="62"/>
      <c r="E21" s="65">
        <v>43801</v>
      </c>
      <c r="F21" s="55" t="s">
        <v>74</v>
      </c>
      <c r="G21" s="66"/>
      <c r="H21" s="66"/>
      <c r="I21" s="67" t="s">
        <v>75</v>
      </c>
      <c r="J21" s="53">
        <v>0</v>
      </c>
      <c r="K21" s="53"/>
      <c r="L21" s="68"/>
      <c r="M21" s="69">
        <v>128</v>
      </c>
      <c r="N21" s="70"/>
    </row>
    <row r="22" spans="1:14" s="46" customFormat="1" ht="15.2" customHeight="1" x14ac:dyDescent="0.2">
      <c r="A22" s="31"/>
      <c r="C22" s="62"/>
      <c r="E22" s="65">
        <v>43830</v>
      </c>
      <c r="F22" s="66" t="s">
        <v>74</v>
      </c>
      <c r="G22" s="66" t="s">
        <v>72</v>
      </c>
      <c r="H22" s="66">
        <v>40206960</v>
      </c>
      <c r="I22" s="67" t="s">
        <v>75</v>
      </c>
      <c r="J22" s="58">
        <v>0</v>
      </c>
      <c r="K22" s="58"/>
      <c r="L22" s="68"/>
      <c r="M22" s="69">
        <v>128</v>
      </c>
      <c r="N22" s="70"/>
    </row>
    <row r="23" spans="1:14" s="46" customFormat="1" ht="15.2" customHeight="1" x14ac:dyDescent="0.2">
      <c r="A23" s="31"/>
      <c r="C23" s="62"/>
      <c r="E23" s="65">
        <v>43861</v>
      </c>
      <c r="F23" s="66" t="s">
        <v>74</v>
      </c>
      <c r="G23" s="66" t="s">
        <v>72</v>
      </c>
      <c r="H23" s="66">
        <v>40206960</v>
      </c>
      <c r="I23" s="67" t="s">
        <v>75</v>
      </c>
      <c r="J23" s="58">
        <v>0</v>
      </c>
      <c r="K23" s="58"/>
      <c r="L23" s="68"/>
      <c r="M23" s="69">
        <v>128</v>
      </c>
      <c r="N23" s="70"/>
    </row>
    <row r="24" spans="1:14" s="46" customFormat="1" ht="15.2" customHeight="1" x14ac:dyDescent="0.2">
      <c r="A24" s="31"/>
      <c r="C24" s="62"/>
      <c r="E24" s="35">
        <v>43844</v>
      </c>
      <c r="F24" s="71" t="s">
        <v>77</v>
      </c>
      <c r="G24" s="57" t="s">
        <v>72</v>
      </c>
      <c r="H24" s="46">
        <v>40206960</v>
      </c>
      <c r="I24" s="72" t="s">
        <v>73</v>
      </c>
      <c r="J24" s="58">
        <v>0</v>
      </c>
      <c r="K24" s="58"/>
      <c r="L24" s="62"/>
      <c r="M24" s="58">
        <v>72</v>
      </c>
      <c r="N24" s="58"/>
    </row>
    <row r="25" spans="1:14" s="46" customFormat="1" ht="15.2" customHeight="1" x14ac:dyDescent="0.2">
      <c r="A25" s="31"/>
      <c r="C25" s="62"/>
      <c r="E25" s="35">
        <v>43892</v>
      </c>
      <c r="F25" s="71" t="s">
        <v>74</v>
      </c>
      <c r="G25" s="57" t="s">
        <v>72</v>
      </c>
      <c r="H25" s="46">
        <v>40206960</v>
      </c>
      <c r="I25" s="72" t="s">
        <v>75</v>
      </c>
      <c r="J25" s="58">
        <v>0</v>
      </c>
      <c r="K25" s="58"/>
      <c r="L25" s="62"/>
      <c r="M25" s="58">
        <v>128</v>
      </c>
      <c r="N25" s="58"/>
    </row>
    <row r="26" spans="1:14" s="46" customFormat="1" ht="15.2" customHeight="1" x14ac:dyDescent="0.2">
      <c r="A26" s="31"/>
      <c r="C26" s="62"/>
      <c r="E26" s="35">
        <v>43900</v>
      </c>
      <c r="F26" s="71" t="s">
        <v>78</v>
      </c>
      <c r="G26" s="57"/>
      <c r="I26" s="72" t="s">
        <v>73</v>
      </c>
      <c r="J26" s="58">
        <v>0</v>
      </c>
      <c r="K26" s="58"/>
      <c r="L26" s="62"/>
      <c r="M26" s="58">
        <v>300</v>
      </c>
      <c r="N26" s="58"/>
    </row>
    <row r="27" spans="1:14" s="46" customFormat="1" ht="15.2" customHeight="1" x14ac:dyDescent="0.2">
      <c r="A27" s="31"/>
      <c r="C27" s="62"/>
      <c r="E27" s="35">
        <v>43907</v>
      </c>
      <c r="F27" s="71" t="s">
        <v>52</v>
      </c>
      <c r="G27" s="57"/>
      <c r="I27" s="72">
        <v>2</v>
      </c>
      <c r="J27" s="58">
        <v>0</v>
      </c>
      <c r="K27" s="58"/>
      <c r="L27" s="62"/>
      <c r="M27" s="58">
        <v>88</v>
      </c>
      <c r="N27" s="58"/>
    </row>
    <row r="28" spans="1:14" s="46" customFormat="1" ht="15.2" customHeight="1" x14ac:dyDescent="0.2">
      <c r="A28" s="31"/>
      <c r="C28" s="62"/>
      <c r="E28" s="35">
        <v>43921</v>
      </c>
      <c r="F28" s="71" t="s">
        <v>74</v>
      </c>
      <c r="G28" s="57" t="s">
        <v>72</v>
      </c>
      <c r="H28" s="46">
        <v>40206960</v>
      </c>
      <c r="I28" s="72" t="s">
        <v>75</v>
      </c>
      <c r="J28" s="58">
        <v>0</v>
      </c>
      <c r="K28" s="58"/>
      <c r="L28" s="62"/>
      <c r="M28" s="58">
        <v>128</v>
      </c>
      <c r="N28" s="58"/>
    </row>
    <row r="29" spans="1:14" s="46" customFormat="1" ht="15.2" customHeight="1" x14ac:dyDescent="0.2">
      <c r="A29" s="31"/>
      <c r="C29" s="62"/>
      <c r="E29" s="35"/>
      <c r="F29" s="73" t="s">
        <v>9</v>
      </c>
      <c r="I29" s="57"/>
      <c r="J29" s="58">
        <f>SUM(J5:J28)</f>
        <v>437.67</v>
      </c>
      <c r="K29" s="58">
        <f>SUM(K5:K28)</f>
        <v>15720.23</v>
      </c>
      <c r="L29" s="74">
        <f>SUM(L5:L28)</f>
        <v>1299.3600000000001</v>
      </c>
      <c r="M29" s="74">
        <f>SUM(M5:M28)</f>
        <v>4400.9800000000005</v>
      </c>
      <c r="N29" s="53"/>
    </row>
    <row r="30" spans="1:14" s="46" customFormat="1" ht="17.25" customHeight="1" x14ac:dyDescent="0.2">
      <c r="A30" s="31"/>
      <c r="B30" s="75" t="s">
        <v>8</v>
      </c>
      <c r="C30" s="60">
        <f>SUM(C5:C9)</f>
        <v>6508.82</v>
      </c>
      <c r="D30" s="60">
        <f>SUM(D5:D29)</f>
        <v>15720.23</v>
      </c>
      <c r="E30" s="35"/>
      <c r="F30" s="55"/>
      <c r="G30" s="57"/>
      <c r="I30" s="61"/>
      <c r="J30" s="58"/>
      <c r="K30" s="58"/>
      <c r="L30" s="62"/>
      <c r="M30" s="53"/>
    </row>
    <row r="31" spans="1:14" s="46" customFormat="1" ht="15.2" customHeight="1" x14ac:dyDescent="0.2">
      <c r="A31" s="31"/>
      <c r="B31" s="75"/>
      <c r="C31" s="60"/>
      <c r="D31" s="60"/>
      <c r="E31" s="35"/>
      <c r="F31" s="76" t="s">
        <v>10</v>
      </c>
      <c r="I31" s="61"/>
      <c r="J31" s="62"/>
      <c r="K31" s="62"/>
      <c r="L31" s="62"/>
      <c r="M31" s="53"/>
      <c r="N31" s="53"/>
    </row>
    <row r="32" spans="1:14" s="46" customFormat="1" ht="15.2" customHeight="1" x14ac:dyDescent="0.2">
      <c r="A32" s="31"/>
      <c r="B32" s="77" t="s">
        <v>66</v>
      </c>
      <c r="C32" s="62"/>
      <c r="D32" s="62"/>
      <c r="E32" s="35"/>
      <c r="F32" s="55" t="s">
        <v>11</v>
      </c>
      <c r="I32" s="78"/>
      <c r="J32" s="62"/>
      <c r="K32" s="62"/>
      <c r="L32" s="62">
        <f>SUM(C33)+C40</f>
        <v>13210.77</v>
      </c>
      <c r="M32" s="53"/>
    </row>
    <row r="33" spans="1:17" s="46" customFormat="1" ht="15.2" customHeight="1" x14ac:dyDescent="0.2">
      <c r="A33" s="31"/>
      <c r="B33" s="56" t="s">
        <v>69</v>
      </c>
      <c r="C33" s="62">
        <f>SUM(C4)</f>
        <v>13210.77</v>
      </c>
      <c r="D33" s="62"/>
      <c r="E33" s="35"/>
      <c r="F33" s="46" t="s">
        <v>15</v>
      </c>
      <c r="I33" s="78"/>
      <c r="J33" s="62"/>
      <c r="K33" s="62"/>
      <c r="L33" s="79">
        <f>SUM(C5)+C6+C9</f>
        <v>6508.82</v>
      </c>
      <c r="M33" s="53"/>
    </row>
    <row r="34" spans="1:17" s="46" customFormat="1" ht="15.2" customHeight="1" x14ac:dyDescent="0.2">
      <c r="A34" s="31"/>
      <c r="B34" s="56" t="s">
        <v>15</v>
      </c>
      <c r="C34" s="62">
        <f>SUM(C30)</f>
        <v>6508.82</v>
      </c>
      <c r="D34" s="62"/>
      <c r="E34" s="35"/>
      <c r="F34" s="80" t="s">
        <v>12</v>
      </c>
      <c r="I34" s="78"/>
      <c r="J34" s="62"/>
      <c r="K34" s="62"/>
      <c r="L34" s="62">
        <f>SUM(L29)+M29</f>
        <v>5700.34</v>
      </c>
      <c r="M34" s="53"/>
    </row>
    <row r="35" spans="1:17" s="46" customFormat="1" ht="15.2" customHeight="1" x14ac:dyDescent="0.2">
      <c r="A35" s="81"/>
      <c r="B35" s="46" t="s">
        <v>94</v>
      </c>
      <c r="C35" s="53">
        <f>SUM(D7)+D8</f>
        <v>15720.23</v>
      </c>
      <c r="D35" s="62"/>
      <c r="E35" s="35"/>
      <c r="F35" s="82" t="s">
        <v>13</v>
      </c>
      <c r="G35" s="83"/>
      <c r="I35" s="78"/>
      <c r="J35" s="62"/>
      <c r="K35" s="62"/>
      <c r="L35" s="74">
        <f>SUM(L32)+L33-L34</f>
        <v>14019.25</v>
      </c>
      <c r="M35" s="53"/>
    </row>
    <row r="36" spans="1:17" s="46" customFormat="1" ht="15.2" customHeight="1" x14ac:dyDescent="0.2">
      <c r="A36" s="81"/>
      <c r="B36" s="46" t="s">
        <v>93</v>
      </c>
      <c r="C36" s="53">
        <f>SUM(L29)</f>
        <v>1299.3600000000001</v>
      </c>
      <c r="D36" s="62"/>
      <c r="E36" s="35"/>
      <c r="F36" s="82"/>
      <c r="G36" s="83"/>
      <c r="I36" s="78"/>
      <c r="J36" s="62"/>
      <c r="K36" s="62"/>
      <c r="L36" s="74"/>
      <c r="M36" s="53"/>
    </row>
    <row r="37" spans="1:17" s="46" customFormat="1" ht="30" customHeight="1" x14ac:dyDescent="0.2">
      <c r="A37" s="31"/>
      <c r="B37" s="84" t="s">
        <v>65</v>
      </c>
      <c r="C37" s="85">
        <f>SUM(C33)+C34-C35-C36</f>
        <v>2700.0000000000005</v>
      </c>
      <c r="D37" s="85"/>
      <c r="E37" s="35"/>
      <c r="F37" s="82"/>
      <c r="G37" s="83"/>
      <c r="I37" s="78"/>
      <c r="J37" s="62"/>
      <c r="K37" s="62"/>
      <c r="L37" s="74"/>
      <c r="M37" s="53"/>
    </row>
    <row r="38" spans="1:17" s="46" customFormat="1" ht="14.25" customHeight="1" x14ac:dyDescent="0.2">
      <c r="A38" s="31"/>
      <c r="B38" s="56"/>
      <c r="C38" s="62"/>
      <c r="D38" s="62"/>
      <c r="E38" s="35"/>
      <c r="F38" s="55"/>
      <c r="I38" s="78"/>
      <c r="J38" s="62"/>
      <c r="K38" s="62"/>
      <c r="L38" s="62"/>
      <c r="M38" s="53"/>
      <c r="O38" s="86"/>
    </row>
    <row r="39" spans="1:17" s="46" customFormat="1" ht="12" x14ac:dyDescent="0.2">
      <c r="A39" s="31"/>
      <c r="B39" s="77" t="s">
        <v>68</v>
      </c>
      <c r="C39" s="62"/>
      <c r="D39" s="62"/>
      <c r="E39" s="35"/>
      <c r="I39" s="72"/>
      <c r="M39" s="53"/>
    </row>
    <row r="40" spans="1:17" s="46" customFormat="1" ht="15.2" customHeight="1" x14ac:dyDescent="0.2">
      <c r="A40" s="31"/>
      <c r="B40" s="56" t="s">
        <v>11</v>
      </c>
      <c r="C40" s="62">
        <v>0</v>
      </c>
      <c r="D40" s="62"/>
      <c r="E40" s="87"/>
      <c r="F40" s="55"/>
      <c r="I40" s="78"/>
      <c r="J40" s="62"/>
      <c r="K40" s="62"/>
      <c r="L40" s="62"/>
      <c r="M40" s="53"/>
      <c r="Q40" s="86"/>
    </row>
    <row r="41" spans="1:17" s="46" customFormat="1" ht="15.2" customHeight="1" x14ac:dyDescent="0.2">
      <c r="A41" s="31"/>
      <c r="B41" s="46" t="s">
        <v>15</v>
      </c>
      <c r="C41" s="53">
        <v>0</v>
      </c>
      <c r="D41" s="88"/>
      <c r="E41" s="35"/>
      <c r="F41" s="89" t="s">
        <v>35</v>
      </c>
      <c r="I41" s="61"/>
      <c r="J41" s="58"/>
      <c r="K41" s="58"/>
      <c r="L41" s="62"/>
      <c r="M41" s="53"/>
    </row>
    <row r="42" spans="1:17" s="46" customFormat="1" ht="15.2" customHeight="1" x14ac:dyDescent="0.2">
      <c r="A42" s="31"/>
      <c r="B42" s="46" t="s">
        <v>95</v>
      </c>
      <c r="C42" s="53">
        <f>SUM(D7:D8)</f>
        <v>15720.23</v>
      </c>
      <c r="D42" s="88"/>
      <c r="E42" s="35"/>
      <c r="F42" s="89"/>
      <c r="I42" s="61"/>
      <c r="J42" s="58"/>
      <c r="K42" s="58"/>
      <c r="L42" s="62"/>
      <c r="M42" s="53"/>
    </row>
    <row r="43" spans="1:17" s="46" customFormat="1" ht="15.2" customHeight="1" x14ac:dyDescent="0.2">
      <c r="A43" s="31"/>
      <c r="B43" s="56" t="s">
        <v>96</v>
      </c>
      <c r="C43" s="90">
        <f>SUM(M29)</f>
        <v>4400.9800000000005</v>
      </c>
      <c r="D43" s="62"/>
      <c r="E43" s="35"/>
      <c r="F43" s="91" t="s">
        <v>36</v>
      </c>
      <c r="I43" s="78"/>
      <c r="J43" s="62"/>
      <c r="K43" s="62"/>
      <c r="L43" s="62">
        <f ca="1">SUM(L41:L43)</f>
        <v>0</v>
      </c>
      <c r="M43" s="53"/>
    </row>
    <row r="44" spans="1:17" s="46" customFormat="1" ht="29.25" customHeight="1" x14ac:dyDescent="0.2">
      <c r="A44" s="31"/>
      <c r="B44" s="84" t="s">
        <v>67</v>
      </c>
      <c r="C44" s="74">
        <f>SUM(C41:C42)-C43</f>
        <v>11319.25</v>
      </c>
      <c r="D44" s="62"/>
      <c r="E44" s="35"/>
      <c r="I44" s="72"/>
      <c r="M44" s="53"/>
      <c r="N44" s="86"/>
    </row>
    <row r="45" spans="1:17" s="46" customFormat="1" ht="15.2" customHeight="1" x14ac:dyDescent="0.2">
      <c r="A45" s="92"/>
      <c r="C45" s="62"/>
      <c r="D45" s="74"/>
      <c r="E45" s="93"/>
      <c r="F45" s="55"/>
      <c r="I45" s="94"/>
      <c r="J45" s="62"/>
      <c r="K45" s="62"/>
      <c r="L45" s="62"/>
      <c r="M45" s="53"/>
    </row>
    <row r="46" spans="1:17" s="46" customFormat="1" ht="15.2" customHeight="1" x14ac:dyDescent="0.2">
      <c r="A46" s="31"/>
      <c r="C46" s="74"/>
      <c r="D46" s="62"/>
      <c r="E46" s="35"/>
      <c r="F46" s="55"/>
      <c r="I46" s="94"/>
      <c r="J46" s="62"/>
      <c r="K46" s="62"/>
      <c r="L46" s="62"/>
      <c r="M46" s="53"/>
    </row>
    <row r="47" spans="1:17" s="46" customFormat="1" ht="15.2" customHeight="1" x14ac:dyDescent="0.2">
      <c r="A47" s="31"/>
      <c r="C47" s="62"/>
      <c r="D47" s="62"/>
      <c r="E47" s="35"/>
      <c r="F47" s="55"/>
      <c r="I47" s="78"/>
      <c r="J47" s="62"/>
      <c r="K47" s="62"/>
      <c r="L47" s="62"/>
      <c r="M47" s="53"/>
    </row>
    <row r="48" spans="1:17" s="46" customFormat="1" ht="15.2" customHeight="1" x14ac:dyDescent="0.2">
      <c r="A48" s="31"/>
      <c r="C48" s="62"/>
      <c r="D48" s="62"/>
      <c r="E48" s="35"/>
      <c r="F48" s="55"/>
      <c r="G48" s="57"/>
      <c r="I48" s="61"/>
      <c r="J48" s="58"/>
      <c r="K48" s="58"/>
      <c r="L48" s="62"/>
      <c r="M48" s="53"/>
    </row>
    <row r="49" spans="1:15" s="46" customFormat="1" ht="15.2" customHeight="1" x14ac:dyDescent="0.2">
      <c r="A49" s="31"/>
      <c r="C49" s="62"/>
      <c r="D49" s="62"/>
      <c r="E49" s="35"/>
      <c r="F49" s="55"/>
      <c r="G49" s="57"/>
      <c r="I49" s="61"/>
      <c r="J49" s="58"/>
      <c r="K49" s="58"/>
      <c r="L49" s="62"/>
      <c r="M49" s="53"/>
    </row>
    <row r="50" spans="1:15" s="46" customFormat="1" ht="15.2" customHeight="1" x14ac:dyDescent="0.2">
      <c r="A50" s="31"/>
      <c r="C50" s="62"/>
      <c r="D50" s="62"/>
      <c r="E50" s="35"/>
      <c r="F50" s="55"/>
      <c r="I50" s="78"/>
      <c r="J50" s="62"/>
      <c r="K50" s="62"/>
      <c r="L50" s="62"/>
      <c r="M50" s="53"/>
    </row>
    <row r="51" spans="1:15" s="46" customFormat="1" ht="15.2" customHeight="1" x14ac:dyDescent="0.2">
      <c r="A51" s="31"/>
      <c r="C51" s="62"/>
      <c r="D51" s="62"/>
      <c r="E51" s="35"/>
      <c r="F51" s="55"/>
      <c r="I51" s="78"/>
      <c r="J51" s="62"/>
      <c r="K51" s="62"/>
      <c r="L51" s="62"/>
      <c r="M51" s="53"/>
    </row>
    <row r="52" spans="1:15" s="46" customFormat="1" ht="15.2" customHeight="1" x14ac:dyDescent="0.2">
      <c r="A52" s="31"/>
      <c r="C52" s="62"/>
      <c r="D52" s="85"/>
      <c r="E52" s="35"/>
      <c r="F52" s="55"/>
      <c r="I52" s="78"/>
      <c r="J52" s="62"/>
      <c r="K52" s="62"/>
      <c r="L52" s="62"/>
      <c r="M52" s="53"/>
    </row>
    <row r="53" spans="1:15" s="46" customFormat="1" ht="15.2" customHeight="1" x14ac:dyDescent="0.2">
      <c r="A53" s="31"/>
      <c r="B53" s="95"/>
      <c r="C53" s="85"/>
      <c r="D53" s="62"/>
      <c r="E53" s="35"/>
      <c r="F53" s="55"/>
      <c r="I53" s="78"/>
      <c r="J53" s="62"/>
      <c r="K53" s="62"/>
      <c r="L53" s="62"/>
      <c r="M53" s="53"/>
      <c r="O53" s="86"/>
    </row>
    <row r="54" spans="1:15" s="46" customFormat="1" ht="15.2" customHeight="1" x14ac:dyDescent="0.2">
      <c r="A54" s="31"/>
      <c r="C54" s="62"/>
      <c r="D54" s="62"/>
      <c r="E54" s="35"/>
      <c r="F54" s="55"/>
      <c r="I54" s="78"/>
      <c r="J54" s="62"/>
      <c r="K54" s="62"/>
      <c r="L54" s="62"/>
      <c r="M54" s="53"/>
    </row>
    <row r="55" spans="1:15" s="46" customFormat="1" ht="15.2" customHeight="1" x14ac:dyDescent="0.2">
      <c r="A55" s="31"/>
      <c r="C55" s="62"/>
      <c r="D55" s="62"/>
      <c r="E55" s="35"/>
      <c r="F55" s="55"/>
      <c r="I55" s="78"/>
      <c r="J55" s="62"/>
      <c r="K55" s="62"/>
      <c r="L55" s="62"/>
      <c r="M55" s="53"/>
    </row>
    <row r="56" spans="1:15" s="46" customFormat="1" ht="15.2" customHeight="1" x14ac:dyDescent="0.2">
      <c r="A56" s="31"/>
      <c r="C56" s="62"/>
      <c r="D56" s="62"/>
      <c r="E56" s="35"/>
      <c r="F56" s="55"/>
      <c r="I56" s="78"/>
      <c r="J56" s="62"/>
      <c r="K56" s="62"/>
      <c r="L56" s="62"/>
      <c r="M56" s="53"/>
    </row>
    <row r="57" spans="1:15" s="46" customFormat="1" ht="15.2" customHeight="1" x14ac:dyDescent="0.2">
      <c r="A57" s="31"/>
      <c r="C57" s="62"/>
      <c r="D57" s="62"/>
      <c r="E57" s="35"/>
      <c r="F57" s="55"/>
      <c r="I57" s="78"/>
      <c r="J57" s="62"/>
      <c r="K57" s="62"/>
      <c r="L57" s="62"/>
      <c r="M57" s="53"/>
    </row>
    <row r="58" spans="1:15" s="46" customFormat="1" ht="15.2" customHeight="1" x14ac:dyDescent="0.2">
      <c r="A58" s="31"/>
      <c r="C58" s="62"/>
      <c r="D58" s="62"/>
      <c r="E58" s="35"/>
      <c r="F58" s="55"/>
      <c r="I58" s="78"/>
      <c r="J58" s="62"/>
      <c r="K58" s="62"/>
      <c r="L58" s="62"/>
      <c r="M58" s="53"/>
    </row>
    <row r="59" spans="1:15" s="46" customFormat="1" ht="15.2" customHeight="1" x14ac:dyDescent="0.2">
      <c r="A59" s="31"/>
      <c r="C59" s="62"/>
      <c r="D59" s="62"/>
      <c r="E59" s="35"/>
      <c r="F59" s="55"/>
      <c r="I59" s="78"/>
      <c r="J59" s="62"/>
      <c r="K59" s="62"/>
      <c r="L59" s="62"/>
      <c r="M59" s="53"/>
    </row>
    <row r="60" spans="1:15" ht="15.2" customHeight="1" x14ac:dyDescent="0.2"/>
    <row r="61" spans="1:15" ht="15.2" customHeight="1" x14ac:dyDescent="0.2"/>
    <row r="62" spans="1:15" ht="15.2" customHeight="1" x14ac:dyDescent="0.2"/>
    <row r="63" spans="1:15" ht="15.2" customHeight="1" x14ac:dyDescent="0.2"/>
    <row r="64" spans="1:15" ht="15.2" customHeight="1" x14ac:dyDescent="0.2"/>
    <row r="65" spans="1:6" ht="15.2" customHeight="1" x14ac:dyDescent="0.2"/>
    <row r="66" spans="1:6" ht="15.2" customHeight="1" x14ac:dyDescent="0.2">
      <c r="A66" s="92"/>
    </row>
    <row r="67" spans="1:6" ht="15.2" customHeight="1" x14ac:dyDescent="0.2">
      <c r="F67" s="97"/>
    </row>
    <row r="68" spans="1:6" ht="15.2" customHeight="1" x14ac:dyDescent="0.2">
      <c r="F68" s="97"/>
    </row>
    <row r="69" spans="1:6" ht="15.2" customHeight="1" x14ac:dyDescent="0.2">
      <c r="F69" s="97"/>
    </row>
    <row r="70" spans="1:6" ht="15.2" customHeight="1" x14ac:dyDescent="0.2">
      <c r="F70" s="97"/>
    </row>
    <row r="71" spans="1:6" ht="15.2" customHeight="1" x14ac:dyDescent="0.2"/>
    <row r="72" spans="1:6" ht="15.2" customHeight="1" x14ac:dyDescent="0.2"/>
    <row r="73" spans="1:6" ht="15.2" customHeight="1" x14ac:dyDescent="0.2"/>
    <row r="74" spans="1:6" ht="15.2" customHeight="1" x14ac:dyDescent="0.2"/>
    <row r="75" spans="1:6" ht="15.2" customHeight="1" x14ac:dyDescent="0.2"/>
    <row r="76" spans="1:6" ht="15.2" customHeight="1" x14ac:dyDescent="0.2"/>
    <row r="77" spans="1:6" ht="15.2" customHeight="1" x14ac:dyDescent="0.2"/>
  </sheetData>
  <autoFilter ref="A3:WVT30"/>
  <sortState ref="E6:L25">
    <sortCondition ref="E5"/>
  </sortState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E24" sqref="E24"/>
    </sheetView>
  </sheetViews>
  <sheetFormatPr defaultRowHeight="14.25" x14ac:dyDescent="0.2"/>
  <cols>
    <col min="1" max="1" width="11" style="20" customWidth="1"/>
    <col min="2" max="2" width="50.85546875" style="9" customWidth="1"/>
    <col min="3" max="3" width="13.7109375" style="20" customWidth="1"/>
    <col min="4" max="252" width="9.140625" style="9"/>
    <col min="253" max="253" width="10.85546875" style="9" customWidth="1"/>
    <col min="254" max="254" width="43.42578125" style="9" customWidth="1"/>
    <col min="255" max="255" width="13.7109375" style="9" customWidth="1"/>
    <col min="256" max="256" width="13.140625" style="9" customWidth="1"/>
    <col min="257" max="257" width="11" style="9" customWidth="1"/>
    <col min="258" max="258" width="17" style="9" customWidth="1"/>
    <col min="259" max="259" width="13.42578125" style="9" customWidth="1"/>
    <col min="260" max="508" width="9.140625" style="9"/>
    <col min="509" max="509" width="10.85546875" style="9" customWidth="1"/>
    <col min="510" max="510" width="43.42578125" style="9" customWidth="1"/>
    <col min="511" max="511" width="13.7109375" style="9" customWidth="1"/>
    <col min="512" max="512" width="13.140625" style="9" customWidth="1"/>
    <col min="513" max="513" width="11" style="9" customWidth="1"/>
    <col min="514" max="514" width="17" style="9" customWidth="1"/>
    <col min="515" max="515" width="13.42578125" style="9" customWidth="1"/>
    <col min="516" max="764" width="9.140625" style="9"/>
    <col min="765" max="765" width="10.85546875" style="9" customWidth="1"/>
    <col min="766" max="766" width="43.42578125" style="9" customWidth="1"/>
    <col min="767" max="767" width="13.7109375" style="9" customWidth="1"/>
    <col min="768" max="768" width="13.140625" style="9" customWidth="1"/>
    <col min="769" max="769" width="11" style="9" customWidth="1"/>
    <col min="770" max="770" width="17" style="9" customWidth="1"/>
    <col min="771" max="771" width="13.42578125" style="9" customWidth="1"/>
    <col min="772" max="1020" width="9.140625" style="9"/>
    <col min="1021" max="1021" width="10.85546875" style="9" customWidth="1"/>
    <col min="1022" max="1022" width="43.42578125" style="9" customWidth="1"/>
    <col min="1023" max="1023" width="13.7109375" style="9" customWidth="1"/>
    <col min="1024" max="1024" width="13.140625" style="9" customWidth="1"/>
    <col min="1025" max="1025" width="11" style="9" customWidth="1"/>
    <col min="1026" max="1026" width="17" style="9" customWidth="1"/>
    <col min="1027" max="1027" width="13.42578125" style="9" customWidth="1"/>
    <col min="1028" max="1276" width="9.140625" style="9"/>
    <col min="1277" max="1277" width="10.85546875" style="9" customWidth="1"/>
    <col min="1278" max="1278" width="43.42578125" style="9" customWidth="1"/>
    <col min="1279" max="1279" width="13.7109375" style="9" customWidth="1"/>
    <col min="1280" max="1280" width="13.140625" style="9" customWidth="1"/>
    <col min="1281" max="1281" width="11" style="9" customWidth="1"/>
    <col min="1282" max="1282" width="17" style="9" customWidth="1"/>
    <col min="1283" max="1283" width="13.42578125" style="9" customWidth="1"/>
    <col min="1284" max="1532" width="9.140625" style="9"/>
    <col min="1533" max="1533" width="10.85546875" style="9" customWidth="1"/>
    <col min="1534" max="1534" width="43.42578125" style="9" customWidth="1"/>
    <col min="1535" max="1535" width="13.7109375" style="9" customWidth="1"/>
    <col min="1536" max="1536" width="13.140625" style="9" customWidth="1"/>
    <col min="1537" max="1537" width="11" style="9" customWidth="1"/>
    <col min="1538" max="1538" width="17" style="9" customWidth="1"/>
    <col min="1539" max="1539" width="13.42578125" style="9" customWidth="1"/>
    <col min="1540" max="1788" width="9.140625" style="9"/>
    <col min="1789" max="1789" width="10.85546875" style="9" customWidth="1"/>
    <col min="1790" max="1790" width="43.42578125" style="9" customWidth="1"/>
    <col min="1791" max="1791" width="13.7109375" style="9" customWidth="1"/>
    <col min="1792" max="1792" width="13.140625" style="9" customWidth="1"/>
    <col min="1793" max="1793" width="11" style="9" customWidth="1"/>
    <col min="1794" max="1794" width="17" style="9" customWidth="1"/>
    <col min="1795" max="1795" width="13.42578125" style="9" customWidth="1"/>
    <col min="1796" max="2044" width="9.140625" style="9"/>
    <col min="2045" max="2045" width="10.85546875" style="9" customWidth="1"/>
    <col min="2046" max="2046" width="43.42578125" style="9" customWidth="1"/>
    <col min="2047" max="2047" width="13.7109375" style="9" customWidth="1"/>
    <col min="2048" max="2048" width="13.140625" style="9" customWidth="1"/>
    <col min="2049" max="2049" width="11" style="9" customWidth="1"/>
    <col min="2050" max="2050" width="17" style="9" customWidth="1"/>
    <col min="2051" max="2051" width="13.42578125" style="9" customWidth="1"/>
    <col min="2052" max="2300" width="9.140625" style="9"/>
    <col min="2301" max="2301" width="10.85546875" style="9" customWidth="1"/>
    <col min="2302" max="2302" width="43.42578125" style="9" customWidth="1"/>
    <col min="2303" max="2303" width="13.7109375" style="9" customWidth="1"/>
    <col min="2304" max="2304" width="13.140625" style="9" customWidth="1"/>
    <col min="2305" max="2305" width="11" style="9" customWidth="1"/>
    <col min="2306" max="2306" width="17" style="9" customWidth="1"/>
    <col min="2307" max="2307" width="13.42578125" style="9" customWidth="1"/>
    <col min="2308" max="2556" width="9.140625" style="9"/>
    <col min="2557" max="2557" width="10.85546875" style="9" customWidth="1"/>
    <col min="2558" max="2558" width="43.42578125" style="9" customWidth="1"/>
    <col min="2559" max="2559" width="13.7109375" style="9" customWidth="1"/>
    <col min="2560" max="2560" width="13.140625" style="9" customWidth="1"/>
    <col min="2561" max="2561" width="11" style="9" customWidth="1"/>
    <col min="2562" max="2562" width="17" style="9" customWidth="1"/>
    <col min="2563" max="2563" width="13.42578125" style="9" customWidth="1"/>
    <col min="2564" max="2812" width="9.140625" style="9"/>
    <col min="2813" max="2813" width="10.85546875" style="9" customWidth="1"/>
    <col min="2814" max="2814" width="43.42578125" style="9" customWidth="1"/>
    <col min="2815" max="2815" width="13.7109375" style="9" customWidth="1"/>
    <col min="2816" max="2816" width="13.140625" style="9" customWidth="1"/>
    <col min="2817" max="2817" width="11" style="9" customWidth="1"/>
    <col min="2818" max="2818" width="17" style="9" customWidth="1"/>
    <col min="2819" max="2819" width="13.42578125" style="9" customWidth="1"/>
    <col min="2820" max="3068" width="9.140625" style="9"/>
    <col min="3069" max="3069" width="10.85546875" style="9" customWidth="1"/>
    <col min="3070" max="3070" width="43.42578125" style="9" customWidth="1"/>
    <col min="3071" max="3071" width="13.7109375" style="9" customWidth="1"/>
    <col min="3072" max="3072" width="13.140625" style="9" customWidth="1"/>
    <col min="3073" max="3073" width="11" style="9" customWidth="1"/>
    <col min="3074" max="3074" width="17" style="9" customWidth="1"/>
    <col min="3075" max="3075" width="13.42578125" style="9" customWidth="1"/>
    <col min="3076" max="3324" width="9.140625" style="9"/>
    <col min="3325" max="3325" width="10.85546875" style="9" customWidth="1"/>
    <col min="3326" max="3326" width="43.42578125" style="9" customWidth="1"/>
    <col min="3327" max="3327" width="13.7109375" style="9" customWidth="1"/>
    <col min="3328" max="3328" width="13.140625" style="9" customWidth="1"/>
    <col min="3329" max="3329" width="11" style="9" customWidth="1"/>
    <col min="3330" max="3330" width="17" style="9" customWidth="1"/>
    <col min="3331" max="3331" width="13.42578125" style="9" customWidth="1"/>
    <col min="3332" max="3580" width="9.140625" style="9"/>
    <col min="3581" max="3581" width="10.85546875" style="9" customWidth="1"/>
    <col min="3582" max="3582" width="43.42578125" style="9" customWidth="1"/>
    <col min="3583" max="3583" width="13.7109375" style="9" customWidth="1"/>
    <col min="3584" max="3584" width="13.140625" style="9" customWidth="1"/>
    <col min="3585" max="3585" width="11" style="9" customWidth="1"/>
    <col min="3586" max="3586" width="17" style="9" customWidth="1"/>
    <col min="3587" max="3587" width="13.42578125" style="9" customWidth="1"/>
    <col min="3588" max="3836" width="9.140625" style="9"/>
    <col min="3837" max="3837" width="10.85546875" style="9" customWidth="1"/>
    <col min="3838" max="3838" width="43.42578125" style="9" customWidth="1"/>
    <col min="3839" max="3839" width="13.7109375" style="9" customWidth="1"/>
    <col min="3840" max="3840" width="13.140625" style="9" customWidth="1"/>
    <col min="3841" max="3841" width="11" style="9" customWidth="1"/>
    <col min="3842" max="3842" width="17" style="9" customWidth="1"/>
    <col min="3843" max="3843" width="13.42578125" style="9" customWidth="1"/>
    <col min="3844" max="4092" width="9.140625" style="9"/>
    <col min="4093" max="4093" width="10.85546875" style="9" customWidth="1"/>
    <col min="4094" max="4094" width="43.42578125" style="9" customWidth="1"/>
    <col min="4095" max="4095" width="13.7109375" style="9" customWidth="1"/>
    <col min="4096" max="4096" width="13.140625" style="9" customWidth="1"/>
    <col min="4097" max="4097" width="11" style="9" customWidth="1"/>
    <col min="4098" max="4098" width="17" style="9" customWidth="1"/>
    <col min="4099" max="4099" width="13.42578125" style="9" customWidth="1"/>
    <col min="4100" max="4348" width="9.140625" style="9"/>
    <col min="4349" max="4349" width="10.85546875" style="9" customWidth="1"/>
    <col min="4350" max="4350" width="43.42578125" style="9" customWidth="1"/>
    <col min="4351" max="4351" width="13.7109375" style="9" customWidth="1"/>
    <col min="4352" max="4352" width="13.140625" style="9" customWidth="1"/>
    <col min="4353" max="4353" width="11" style="9" customWidth="1"/>
    <col min="4354" max="4354" width="17" style="9" customWidth="1"/>
    <col min="4355" max="4355" width="13.42578125" style="9" customWidth="1"/>
    <col min="4356" max="4604" width="9.140625" style="9"/>
    <col min="4605" max="4605" width="10.85546875" style="9" customWidth="1"/>
    <col min="4606" max="4606" width="43.42578125" style="9" customWidth="1"/>
    <col min="4607" max="4607" width="13.7109375" style="9" customWidth="1"/>
    <col min="4608" max="4608" width="13.140625" style="9" customWidth="1"/>
    <col min="4609" max="4609" width="11" style="9" customWidth="1"/>
    <col min="4610" max="4610" width="17" style="9" customWidth="1"/>
    <col min="4611" max="4611" width="13.42578125" style="9" customWidth="1"/>
    <col min="4612" max="4860" width="9.140625" style="9"/>
    <col min="4861" max="4861" width="10.85546875" style="9" customWidth="1"/>
    <col min="4862" max="4862" width="43.42578125" style="9" customWidth="1"/>
    <col min="4863" max="4863" width="13.7109375" style="9" customWidth="1"/>
    <col min="4864" max="4864" width="13.140625" style="9" customWidth="1"/>
    <col min="4865" max="4865" width="11" style="9" customWidth="1"/>
    <col min="4866" max="4866" width="17" style="9" customWidth="1"/>
    <col min="4867" max="4867" width="13.42578125" style="9" customWidth="1"/>
    <col min="4868" max="5116" width="9.140625" style="9"/>
    <col min="5117" max="5117" width="10.85546875" style="9" customWidth="1"/>
    <col min="5118" max="5118" width="43.42578125" style="9" customWidth="1"/>
    <col min="5119" max="5119" width="13.7109375" style="9" customWidth="1"/>
    <col min="5120" max="5120" width="13.140625" style="9" customWidth="1"/>
    <col min="5121" max="5121" width="11" style="9" customWidth="1"/>
    <col min="5122" max="5122" width="17" style="9" customWidth="1"/>
    <col min="5123" max="5123" width="13.42578125" style="9" customWidth="1"/>
    <col min="5124" max="5372" width="9.140625" style="9"/>
    <col min="5373" max="5373" width="10.85546875" style="9" customWidth="1"/>
    <col min="5374" max="5374" width="43.42578125" style="9" customWidth="1"/>
    <col min="5375" max="5375" width="13.7109375" style="9" customWidth="1"/>
    <col min="5376" max="5376" width="13.140625" style="9" customWidth="1"/>
    <col min="5377" max="5377" width="11" style="9" customWidth="1"/>
    <col min="5378" max="5378" width="17" style="9" customWidth="1"/>
    <col min="5379" max="5379" width="13.42578125" style="9" customWidth="1"/>
    <col min="5380" max="5628" width="9.140625" style="9"/>
    <col min="5629" max="5629" width="10.85546875" style="9" customWidth="1"/>
    <col min="5630" max="5630" width="43.42578125" style="9" customWidth="1"/>
    <col min="5631" max="5631" width="13.7109375" style="9" customWidth="1"/>
    <col min="5632" max="5632" width="13.140625" style="9" customWidth="1"/>
    <col min="5633" max="5633" width="11" style="9" customWidth="1"/>
    <col min="5634" max="5634" width="17" style="9" customWidth="1"/>
    <col min="5635" max="5635" width="13.42578125" style="9" customWidth="1"/>
    <col min="5636" max="5884" width="9.140625" style="9"/>
    <col min="5885" max="5885" width="10.85546875" style="9" customWidth="1"/>
    <col min="5886" max="5886" width="43.42578125" style="9" customWidth="1"/>
    <col min="5887" max="5887" width="13.7109375" style="9" customWidth="1"/>
    <col min="5888" max="5888" width="13.140625" style="9" customWidth="1"/>
    <col min="5889" max="5889" width="11" style="9" customWidth="1"/>
    <col min="5890" max="5890" width="17" style="9" customWidth="1"/>
    <col min="5891" max="5891" width="13.42578125" style="9" customWidth="1"/>
    <col min="5892" max="6140" width="9.140625" style="9"/>
    <col min="6141" max="6141" width="10.85546875" style="9" customWidth="1"/>
    <col min="6142" max="6142" width="43.42578125" style="9" customWidth="1"/>
    <col min="6143" max="6143" width="13.7109375" style="9" customWidth="1"/>
    <col min="6144" max="6144" width="13.140625" style="9" customWidth="1"/>
    <col min="6145" max="6145" width="11" style="9" customWidth="1"/>
    <col min="6146" max="6146" width="17" style="9" customWidth="1"/>
    <col min="6147" max="6147" width="13.42578125" style="9" customWidth="1"/>
    <col min="6148" max="6396" width="9.140625" style="9"/>
    <col min="6397" max="6397" width="10.85546875" style="9" customWidth="1"/>
    <col min="6398" max="6398" width="43.42578125" style="9" customWidth="1"/>
    <col min="6399" max="6399" width="13.7109375" style="9" customWidth="1"/>
    <col min="6400" max="6400" width="13.140625" style="9" customWidth="1"/>
    <col min="6401" max="6401" width="11" style="9" customWidth="1"/>
    <col min="6402" max="6402" width="17" style="9" customWidth="1"/>
    <col min="6403" max="6403" width="13.42578125" style="9" customWidth="1"/>
    <col min="6404" max="6652" width="9.140625" style="9"/>
    <col min="6653" max="6653" width="10.85546875" style="9" customWidth="1"/>
    <col min="6654" max="6654" width="43.42578125" style="9" customWidth="1"/>
    <col min="6655" max="6655" width="13.7109375" style="9" customWidth="1"/>
    <col min="6656" max="6656" width="13.140625" style="9" customWidth="1"/>
    <col min="6657" max="6657" width="11" style="9" customWidth="1"/>
    <col min="6658" max="6658" width="17" style="9" customWidth="1"/>
    <col min="6659" max="6659" width="13.42578125" style="9" customWidth="1"/>
    <col min="6660" max="6908" width="9.140625" style="9"/>
    <col min="6909" max="6909" width="10.85546875" style="9" customWidth="1"/>
    <col min="6910" max="6910" width="43.42578125" style="9" customWidth="1"/>
    <col min="6911" max="6911" width="13.7109375" style="9" customWidth="1"/>
    <col min="6912" max="6912" width="13.140625" style="9" customWidth="1"/>
    <col min="6913" max="6913" width="11" style="9" customWidth="1"/>
    <col min="6914" max="6914" width="17" style="9" customWidth="1"/>
    <col min="6915" max="6915" width="13.42578125" style="9" customWidth="1"/>
    <col min="6916" max="7164" width="9.140625" style="9"/>
    <col min="7165" max="7165" width="10.85546875" style="9" customWidth="1"/>
    <col min="7166" max="7166" width="43.42578125" style="9" customWidth="1"/>
    <col min="7167" max="7167" width="13.7109375" style="9" customWidth="1"/>
    <col min="7168" max="7168" width="13.140625" style="9" customWidth="1"/>
    <col min="7169" max="7169" width="11" style="9" customWidth="1"/>
    <col min="7170" max="7170" width="17" style="9" customWidth="1"/>
    <col min="7171" max="7171" width="13.42578125" style="9" customWidth="1"/>
    <col min="7172" max="7420" width="9.140625" style="9"/>
    <col min="7421" max="7421" width="10.85546875" style="9" customWidth="1"/>
    <col min="7422" max="7422" width="43.42578125" style="9" customWidth="1"/>
    <col min="7423" max="7423" width="13.7109375" style="9" customWidth="1"/>
    <col min="7424" max="7424" width="13.140625" style="9" customWidth="1"/>
    <col min="7425" max="7425" width="11" style="9" customWidth="1"/>
    <col min="7426" max="7426" width="17" style="9" customWidth="1"/>
    <col min="7427" max="7427" width="13.42578125" style="9" customWidth="1"/>
    <col min="7428" max="7676" width="9.140625" style="9"/>
    <col min="7677" max="7677" width="10.85546875" style="9" customWidth="1"/>
    <col min="7678" max="7678" width="43.42578125" style="9" customWidth="1"/>
    <col min="7679" max="7679" width="13.7109375" style="9" customWidth="1"/>
    <col min="7680" max="7680" width="13.140625" style="9" customWidth="1"/>
    <col min="7681" max="7681" width="11" style="9" customWidth="1"/>
    <col min="7682" max="7682" width="17" style="9" customWidth="1"/>
    <col min="7683" max="7683" width="13.42578125" style="9" customWidth="1"/>
    <col min="7684" max="7932" width="9.140625" style="9"/>
    <col min="7933" max="7933" width="10.85546875" style="9" customWidth="1"/>
    <col min="7934" max="7934" width="43.42578125" style="9" customWidth="1"/>
    <col min="7935" max="7935" width="13.7109375" style="9" customWidth="1"/>
    <col min="7936" max="7936" width="13.140625" style="9" customWidth="1"/>
    <col min="7937" max="7937" width="11" style="9" customWidth="1"/>
    <col min="7938" max="7938" width="17" style="9" customWidth="1"/>
    <col min="7939" max="7939" width="13.42578125" style="9" customWidth="1"/>
    <col min="7940" max="8188" width="9.140625" style="9"/>
    <col min="8189" max="8189" width="10.85546875" style="9" customWidth="1"/>
    <col min="8190" max="8190" width="43.42578125" style="9" customWidth="1"/>
    <col min="8191" max="8191" width="13.7109375" style="9" customWidth="1"/>
    <col min="8192" max="8192" width="13.140625" style="9" customWidth="1"/>
    <col min="8193" max="8193" width="11" style="9" customWidth="1"/>
    <col min="8194" max="8194" width="17" style="9" customWidth="1"/>
    <col min="8195" max="8195" width="13.42578125" style="9" customWidth="1"/>
    <col min="8196" max="8444" width="9.140625" style="9"/>
    <col min="8445" max="8445" width="10.85546875" style="9" customWidth="1"/>
    <col min="8446" max="8446" width="43.42578125" style="9" customWidth="1"/>
    <col min="8447" max="8447" width="13.7109375" style="9" customWidth="1"/>
    <col min="8448" max="8448" width="13.140625" style="9" customWidth="1"/>
    <col min="8449" max="8449" width="11" style="9" customWidth="1"/>
    <col min="8450" max="8450" width="17" style="9" customWidth="1"/>
    <col min="8451" max="8451" width="13.42578125" style="9" customWidth="1"/>
    <col min="8452" max="8700" width="9.140625" style="9"/>
    <col min="8701" max="8701" width="10.85546875" style="9" customWidth="1"/>
    <col min="8702" max="8702" width="43.42578125" style="9" customWidth="1"/>
    <col min="8703" max="8703" width="13.7109375" style="9" customWidth="1"/>
    <col min="8704" max="8704" width="13.140625" style="9" customWidth="1"/>
    <col min="8705" max="8705" width="11" style="9" customWidth="1"/>
    <col min="8706" max="8706" width="17" style="9" customWidth="1"/>
    <col min="8707" max="8707" width="13.42578125" style="9" customWidth="1"/>
    <col min="8708" max="8956" width="9.140625" style="9"/>
    <col min="8957" max="8957" width="10.85546875" style="9" customWidth="1"/>
    <col min="8958" max="8958" width="43.42578125" style="9" customWidth="1"/>
    <col min="8959" max="8959" width="13.7109375" style="9" customWidth="1"/>
    <col min="8960" max="8960" width="13.140625" style="9" customWidth="1"/>
    <col min="8961" max="8961" width="11" style="9" customWidth="1"/>
    <col min="8962" max="8962" width="17" style="9" customWidth="1"/>
    <col min="8963" max="8963" width="13.42578125" style="9" customWidth="1"/>
    <col min="8964" max="9212" width="9.140625" style="9"/>
    <col min="9213" max="9213" width="10.85546875" style="9" customWidth="1"/>
    <col min="9214" max="9214" width="43.42578125" style="9" customWidth="1"/>
    <col min="9215" max="9215" width="13.7109375" style="9" customWidth="1"/>
    <col min="9216" max="9216" width="13.140625" style="9" customWidth="1"/>
    <col min="9217" max="9217" width="11" style="9" customWidth="1"/>
    <col min="9218" max="9218" width="17" style="9" customWidth="1"/>
    <col min="9219" max="9219" width="13.42578125" style="9" customWidth="1"/>
    <col min="9220" max="9468" width="9.140625" style="9"/>
    <col min="9469" max="9469" width="10.85546875" style="9" customWidth="1"/>
    <col min="9470" max="9470" width="43.42578125" style="9" customWidth="1"/>
    <col min="9471" max="9471" width="13.7109375" style="9" customWidth="1"/>
    <col min="9472" max="9472" width="13.140625" style="9" customWidth="1"/>
    <col min="9473" max="9473" width="11" style="9" customWidth="1"/>
    <col min="9474" max="9474" width="17" style="9" customWidth="1"/>
    <col min="9475" max="9475" width="13.42578125" style="9" customWidth="1"/>
    <col min="9476" max="9724" width="9.140625" style="9"/>
    <col min="9725" max="9725" width="10.85546875" style="9" customWidth="1"/>
    <col min="9726" max="9726" width="43.42578125" style="9" customWidth="1"/>
    <col min="9727" max="9727" width="13.7109375" style="9" customWidth="1"/>
    <col min="9728" max="9728" width="13.140625" style="9" customWidth="1"/>
    <col min="9729" max="9729" width="11" style="9" customWidth="1"/>
    <col min="9730" max="9730" width="17" style="9" customWidth="1"/>
    <col min="9731" max="9731" width="13.42578125" style="9" customWidth="1"/>
    <col min="9732" max="9980" width="9.140625" style="9"/>
    <col min="9981" max="9981" width="10.85546875" style="9" customWidth="1"/>
    <col min="9982" max="9982" width="43.42578125" style="9" customWidth="1"/>
    <col min="9983" max="9983" width="13.7109375" style="9" customWidth="1"/>
    <col min="9984" max="9984" width="13.140625" style="9" customWidth="1"/>
    <col min="9985" max="9985" width="11" style="9" customWidth="1"/>
    <col min="9986" max="9986" width="17" style="9" customWidth="1"/>
    <col min="9987" max="9987" width="13.42578125" style="9" customWidth="1"/>
    <col min="9988" max="10236" width="9.140625" style="9"/>
    <col min="10237" max="10237" width="10.85546875" style="9" customWidth="1"/>
    <col min="10238" max="10238" width="43.42578125" style="9" customWidth="1"/>
    <col min="10239" max="10239" width="13.7109375" style="9" customWidth="1"/>
    <col min="10240" max="10240" width="13.140625" style="9" customWidth="1"/>
    <col min="10241" max="10241" width="11" style="9" customWidth="1"/>
    <col min="10242" max="10242" width="17" style="9" customWidth="1"/>
    <col min="10243" max="10243" width="13.42578125" style="9" customWidth="1"/>
    <col min="10244" max="10492" width="9.140625" style="9"/>
    <col min="10493" max="10493" width="10.85546875" style="9" customWidth="1"/>
    <col min="10494" max="10494" width="43.42578125" style="9" customWidth="1"/>
    <col min="10495" max="10495" width="13.7109375" style="9" customWidth="1"/>
    <col min="10496" max="10496" width="13.140625" style="9" customWidth="1"/>
    <col min="10497" max="10497" width="11" style="9" customWidth="1"/>
    <col min="10498" max="10498" width="17" style="9" customWidth="1"/>
    <col min="10499" max="10499" width="13.42578125" style="9" customWidth="1"/>
    <col min="10500" max="10748" width="9.140625" style="9"/>
    <col min="10749" max="10749" width="10.85546875" style="9" customWidth="1"/>
    <col min="10750" max="10750" width="43.42578125" style="9" customWidth="1"/>
    <col min="10751" max="10751" width="13.7109375" style="9" customWidth="1"/>
    <col min="10752" max="10752" width="13.140625" style="9" customWidth="1"/>
    <col min="10753" max="10753" width="11" style="9" customWidth="1"/>
    <col min="10754" max="10754" width="17" style="9" customWidth="1"/>
    <col min="10755" max="10755" width="13.42578125" style="9" customWidth="1"/>
    <col min="10756" max="11004" width="9.140625" style="9"/>
    <col min="11005" max="11005" width="10.85546875" style="9" customWidth="1"/>
    <col min="11006" max="11006" width="43.42578125" style="9" customWidth="1"/>
    <col min="11007" max="11007" width="13.7109375" style="9" customWidth="1"/>
    <col min="11008" max="11008" width="13.140625" style="9" customWidth="1"/>
    <col min="11009" max="11009" width="11" style="9" customWidth="1"/>
    <col min="11010" max="11010" width="17" style="9" customWidth="1"/>
    <col min="11011" max="11011" width="13.42578125" style="9" customWidth="1"/>
    <col min="11012" max="11260" width="9.140625" style="9"/>
    <col min="11261" max="11261" width="10.85546875" style="9" customWidth="1"/>
    <col min="11262" max="11262" width="43.42578125" style="9" customWidth="1"/>
    <col min="11263" max="11263" width="13.7109375" style="9" customWidth="1"/>
    <col min="11264" max="11264" width="13.140625" style="9" customWidth="1"/>
    <col min="11265" max="11265" width="11" style="9" customWidth="1"/>
    <col min="11266" max="11266" width="17" style="9" customWidth="1"/>
    <col min="11267" max="11267" width="13.42578125" style="9" customWidth="1"/>
    <col min="11268" max="11516" width="9.140625" style="9"/>
    <col min="11517" max="11517" width="10.85546875" style="9" customWidth="1"/>
    <col min="11518" max="11518" width="43.42578125" style="9" customWidth="1"/>
    <col min="11519" max="11519" width="13.7109375" style="9" customWidth="1"/>
    <col min="11520" max="11520" width="13.140625" style="9" customWidth="1"/>
    <col min="11521" max="11521" width="11" style="9" customWidth="1"/>
    <col min="11522" max="11522" width="17" style="9" customWidth="1"/>
    <col min="11523" max="11523" width="13.42578125" style="9" customWidth="1"/>
    <col min="11524" max="11772" width="9.140625" style="9"/>
    <col min="11773" max="11773" width="10.85546875" style="9" customWidth="1"/>
    <col min="11774" max="11774" width="43.42578125" style="9" customWidth="1"/>
    <col min="11775" max="11775" width="13.7109375" style="9" customWidth="1"/>
    <col min="11776" max="11776" width="13.140625" style="9" customWidth="1"/>
    <col min="11777" max="11777" width="11" style="9" customWidth="1"/>
    <col min="11778" max="11778" width="17" style="9" customWidth="1"/>
    <col min="11779" max="11779" width="13.42578125" style="9" customWidth="1"/>
    <col min="11780" max="12028" width="9.140625" style="9"/>
    <col min="12029" max="12029" width="10.85546875" style="9" customWidth="1"/>
    <col min="12030" max="12030" width="43.42578125" style="9" customWidth="1"/>
    <col min="12031" max="12031" width="13.7109375" style="9" customWidth="1"/>
    <col min="12032" max="12032" width="13.140625" style="9" customWidth="1"/>
    <col min="12033" max="12033" width="11" style="9" customWidth="1"/>
    <col min="12034" max="12034" width="17" style="9" customWidth="1"/>
    <col min="12035" max="12035" width="13.42578125" style="9" customWidth="1"/>
    <col min="12036" max="12284" width="9.140625" style="9"/>
    <col min="12285" max="12285" width="10.85546875" style="9" customWidth="1"/>
    <col min="12286" max="12286" width="43.42578125" style="9" customWidth="1"/>
    <col min="12287" max="12287" width="13.7109375" style="9" customWidth="1"/>
    <col min="12288" max="12288" width="13.140625" style="9" customWidth="1"/>
    <col min="12289" max="12289" width="11" style="9" customWidth="1"/>
    <col min="12290" max="12290" width="17" style="9" customWidth="1"/>
    <col min="12291" max="12291" width="13.42578125" style="9" customWidth="1"/>
    <col min="12292" max="12540" width="9.140625" style="9"/>
    <col min="12541" max="12541" width="10.85546875" style="9" customWidth="1"/>
    <col min="12542" max="12542" width="43.42578125" style="9" customWidth="1"/>
    <col min="12543" max="12543" width="13.7109375" style="9" customWidth="1"/>
    <col min="12544" max="12544" width="13.140625" style="9" customWidth="1"/>
    <col min="12545" max="12545" width="11" style="9" customWidth="1"/>
    <col min="12546" max="12546" width="17" style="9" customWidth="1"/>
    <col min="12547" max="12547" width="13.42578125" style="9" customWidth="1"/>
    <col min="12548" max="12796" width="9.140625" style="9"/>
    <col min="12797" max="12797" width="10.85546875" style="9" customWidth="1"/>
    <col min="12798" max="12798" width="43.42578125" style="9" customWidth="1"/>
    <col min="12799" max="12799" width="13.7109375" style="9" customWidth="1"/>
    <col min="12800" max="12800" width="13.140625" style="9" customWidth="1"/>
    <col min="12801" max="12801" width="11" style="9" customWidth="1"/>
    <col min="12802" max="12802" width="17" style="9" customWidth="1"/>
    <col min="12803" max="12803" width="13.42578125" style="9" customWidth="1"/>
    <col min="12804" max="13052" width="9.140625" style="9"/>
    <col min="13053" max="13053" width="10.85546875" style="9" customWidth="1"/>
    <col min="13054" max="13054" width="43.42578125" style="9" customWidth="1"/>
    <col min="13055" max="13055" width="13.7109375" style="9" customWidth="1"/>
    <col min="13056" max="13056" width="13.140625" style="9" customWidth="1"/>
    <col min="13057" max="13057" width="11" style="9" customWidth="1"/>
    <col min="13058" max="13058" width="17" style="9" customWidth="1"/>
    <col min="13059" max="13059" width="13.42578125" style="9" customWidth="1"/>
    <col min="13060" max="13308" width="9.140625" style="9"/>
    <col min="13309" max="13309" width="10.85546875" style="9" customWidth="1"/>
    <col min="13310" max="13310" width="43.42578125" style="9" customWidth="1"/>
    <col min="13311" max="13311" width="13.7109375" style="9" customWidth="1"/>
    <col min="13312" max="13312" width="13.140625" style="9" customWidth="1"/>
    <col min="13313" max="13313" width="11" style="9" customWidth="1"/>
    <col min="13314" max="13314" width="17" style="9" customWidth="1"/>
    <col min="13315" max="13315" width="13.42578125" style="9" customWidth="1"/>
    <col min="13316" max="13564" width="9.140625" style="9"/>
    <col min="13565" max="13565" width="10.85546875" style="9" customWidth="1"/>
    <col min="13566" max="13566" width="43.42578125" style="9" customWidth="1"/>
    <col min="13567" max="13567" width="13.7109375" style="9" customWidth="1"/>
    <col min="13568" max="13568" width="13.140625" style="9" customWidth="1"/>
    <col min="13569" max="13569" width="11" style="9" customWidth="1"/>
    <col min="13570" max="13570" width="17" style="9" customWidth="1"/>
    <col min="13571" max="13571" width="13.42578125" style="9" customWidth="1"/>
    <col min="13572" max="13820" width="9.140625" style="9"/>
    <col min="13821" max="13821" width="10.85546875" style="9" customWidth="1"/>
    <col min="13822" max="13822" width="43.42578125" style="9" customWidth="1"/>
    <col min="13823" max="13823" width="13.7109375" style="9" customWidth="1"/>
    <col min="13824" max="13824" width="13.140625" style="9" customWidth="1"/>
    <col min="13825" max="13825" width="11" style="9" customWidth="1"/>
    <col min="13826" max="13826" width="17" style="9" customWidth="1"/>
    <col min="13827" max="13827" width="13.42578125" style="9" customWidth="1"/>
    <col min="13828" max="14076" width="9.140625" style="9"/>
    <col min="14077" max="14077" width="10.85546875" style="9" customWidth="1"/>
    <col min="14078" max="14078" width="43.42578125" style="9" customWidth="1"/>
    <col min="14079" max="14079" width="13.7109375" style="9" customWidth="1"/>
    <col min="14080" max="14080" width="13.140625" style="9" customWidth="1"/>
    <col min="14081" max="14081" width="11" style="9" customWidth="1"/>
    <col min="14082" max="14082" width="17" style="9" customWidth="1"/>
    <col min="14083" max="14083" width="13.42578125" style="9" customWidth="1"/>
    <col min="14084" max="14332" width="9.140625" style="9"/>
    <col min="14333" max="14333" width="10.85546875" style="9" customWidth="1"/>
    <col min="14334" max="14334" width="43.42578125" style="9" customWidth="1"/>
    <col min="14335" max="14335" width="13.7109375" style="9" customWidth="1"/>
    <col min="14336" max="14336" width="13.140625" style="9" customWidth="1"/>
    <col min="14337" max="14337" width="11" style="9" customWidth="1"/>
    <col min="14338" max="14338" width="17" style="9" customWidth="1"/>
    <col min="14339" max="14339" width="13.42578125" style="9" customWidth="1"/>
    <col min="14340" max="14588" width="9.140625" style="9"/>
    <col min="14589" max="14589" width="10.85546875" style="9" customWidth="1"/>
    <col min="14590" max="14590" width="43.42578125" style="9" customWidth="1"/>
    <col min="14591" max="14591" width="13.7109375" style="9" customWidth="1"/>
    <col min="14592" max="14592" width="13.140625" style="9" customWidth="1"/>
    <col min="14593" max="14593" width="11" style="9" customWidth="1"/>
    <col min="14594" max="14594" width="17" style="9" customWidth="1"/>
    <col min="14595" max="14595" width="13.42578125" style="9" customWidth="1"/>
    <col min="14596" max="14844" width="9.140625" style="9"/>
    <col min="14845" max="14845" width="10.85546875" style="9" customWidth="1"/>
    <col min="14846" max="14846" width="43.42578125" style="9" customWidth="1"/>
    <col min="14847" max="14847" width="13.7109375" style="9" customWidth="1"/>
    <col min="14848" max="14848" width="13.140625" style="9" customWidth="1"/>
    <col min="14849" max="14849" width="11" style="9" customWidth="1"/>
    <col min="14850" max="14850" width="17" style="9" customWidth="1"/>
    <col min="14851" max="14851" width="13.42578125" style="9" customWidth="1"/>
    <col min="14852" max="15100" width="9.140625" style="9"/>
    <col min="15101" max="15101" width="10.85546875" style="9" customWidth="1"/>
    <col min="15102" max="15102" width="43.42578125" style="9" customWidth="1"/>
    <col min="15103" max="15103" width="13.7109375" style="9" customWidth="1"/>
    <col min="15104" max="15104" width="13.140625" style="9" customWidth="1"/>
    <col min="15105" max="15105" width="11" style="9" customWidth="1"/>
    <col min="15106" max="15106" width="17" style="9" customWidth="1"/>
    <col min="15107" max="15107" width="13.42578125" style="9" customWidth="1"/>
    <col min="15108" max="15356" width="9.140625" style="9"/>
    <col min="15357" max="15357" width="10.85546875" style="9" customWidth="1"/>
    <col min="15358" max="15358" width="43.42578125" style="9" customWidth="1"/>
    <col min="15359" max="15359" width="13.7109375" style="9" customWidth="1"/>
    <col min="15360" max="15360" width="13.140625" style="9" customWidth="1"/>
    <col min="15361" max="15361" width="11" style="9" customWidth="1"/>
    <col min="15362" max="15362" width="17" style="9" customWidth="1"/>
    <col min="15363" max="15363" width="13.42578125" style="9" customWidth="1"/>
    <col min="15364" max="15612" width="9.140625" style="9"/>
    <col min="15613" max="15613" width="10.85546875" style="9" customWidth="1"/>
    <col min="15614" max="15614" width="43.42578125" style="9" customWidth="1"/>
    <col min="15615" max="15615" width="13.7109375" style="9" customWidth="1"/>
    <col min="15616" max="15616" width="13.140625" style="9" customWidth="1"/>
    <col min="15617" max="15617" width="11" style="9" customWidth="1"/>
    <col min="15618" max="15618" width="17" style="9" customWidth="1"/>
    <col min="15619" max="15619" width="13.42578125" style="9" customWidth="1"/>
    <col min="15620" max="15868" width="9.140625" style="9"/>
    <col min="15869" max="15869" width="10.85546875" style="9" customWidth="1"/>
    <col min="15870" max="15870" width="43.42578125" style="9" customWidth="1"/>
    <col min="15871" max="15871" width="13.7109375" style="9" customWidth="1"/>
    <col min="15872" max="15872" width="13.140625" style="9" customWidth="1"/>
    <col min="15873" max="15873" width="11" style="9" customWidth="1"/>
    <col min="15874" max="15874" width="17" style="9" customWidth="1"/>
    <col min="15875" max="15875" width="13.42578125" style="9" customWidth="1"/>
    <col min="15876" max="16124" width="9.140625" style="9"/>
    <col min="16125" max="16125" width="10.85546875" style="9" customWidth="1"/>
    <col min="16126" max="16126" width="43.42578125" style="9" customWidth="1"/>
    <col min="16127" max="16127" width="13.7109375" style="9" customWidth="1"/>
    <col min="16128" max="16128" width="13.140625" style="9" customWidth="1"/>
    <col min="16129" max="16129" width="11" style="9" customWidth="1"/>
    <col min="16130" max="16130" width="17" style="9" customWidth="1"/>
    <col min="16131" max="16131" width="13.42578125" style="9" customWidth="1"/>
    <col min="16132" max="16384" width="9.140625" style="9"/>
  </cols>
  <sheetData>
    <row r="1" spans="1:8" s="4" customFormat="1" ht="45" x14ac:dyDescent="0.25">
      <c r="A1" s="3" t="s">
        <v>63</v>
      </c>
      <c r="C1" s="23" t="s">
        <v>62</v>
      </c>
      <c r="D1" s="5"/>
      <c r="E1" s="5"/>
      <c r="F1" s="5"/>
      <c r="G1" s="5"/>
      <c r="H1" s="5"/>
    </row>
    <row r="2" spans="1:8" ht="15" x14ac:dyDescent="0.25">
      <c r="A2" s="7"/>
      <c r="B2" s="6" t="s">
        <v>15</v>
      </c>
    </row>
    <row r="3" spans="1:8" ht="14.25" customHeight="1" x14ac:dyDescent="0.2">
      <c r="A3" s="20">
        <v>0</v>
      </c>
      <c r="B3" s="9" t="s">
        <v>16</v>
      </c>
      <c r="C3" s="20">
        <v>0</v>
      </c>
      <c r="D3" s="4"/>
    </row>
    <row r="4" spans="1:8" ht="14.25" customHeight="1" x14ac:dyDescent="0.2">
      <c r="A4" s="20">
        <v>35</v>
      </c>
      <c r="B4" s="9" t="s">
        <v>17</v>
      </c>
      <c r="C4" s="20">
        <f>SUM('2019.2020'!C7)</f>
        <v>0</v>
      </c>
      <c r="D4" s="4"/>
    </row>
    <row r="5" spans="1:8" ht="14.25" customHeight="1" x14ac:dyDescent="0.2">
      <c r="A5" s="20">
        <v>250</v>
      </c>
      <c r="B5" s="9" t="s">
        <v>18</v>
      </c>
      <c r="C5" s="20">
        <f>SUM('2019.2020'!C5)</f>
        <v>1108.82</v>
      </c>
      <c r="D5" s="4"/>
    </row>
    <row r="6" spans="1:8" x14ac:dyDescent="0.2">
      <c r="A6" s="20">
        <v>0</v>
      </c>
      <c r="B6" s="9" t="s">
        <v>6</v>
      </c>
      <c r="C6" s="20">
        <v>0</v>
      </c>
      <c r="D6" s="4"/>
    </row>
    <row r="7" spans="1:8" ht="15" x14ac:dyDescent="0.25">
      <c r="A7" s="20">
        <v>5400</v>
      </c>
      <c r="B7" s="10" t="s">
        <v>19</v>
      </c>
      <c r="C7" s="20" t="s">
        <v>64</v>
      </c>
      <c r="D7" s="4"/>
    </row>
    <row r="8" spans="1:8" ht="15" x14ac:dyDescent="0.25">
      <c r="A8" s="12">
        <f>SUM(A3:A7)</f>
        <v>5685</v>
      </c>
      <c r="B8" s="11"/>
      <c r="C8" s="12"/>
      <c r="D8" s="4"/>
    </row>
    <row r="9" spans="1:8" ht="15" x14ac:dyDescent="0.25">
      <c r="A9" s="8"/>
      <c r="B9" s="6" t="s">
        <v>20</v>
      </c>
      <c r="D9" s="4"/>
    </row>
    <row r="10" spans="1:8" ht="14.25" customHeight="1" x14ac:dyDescent="0.2">
      <c r="A10" s="8">
        <v>1529</v>
      </c>
      <c r="B10" s="9" t="s">
        <v>21</v>
      </c>
      <c r="C10" s="20" t="e">
        <f>SUM('2019.2020'!N5)+'2019.2020'!#REF!+'2019.2020'!M15+'2019.2020'!M16+'2019.2020'!M18</f>
        <v>#REF!</v>
      </c>
    </row>
    <row r="11" spans="1:8" ht="14.25" customHeight="1" x14ac:dyDescent="0.2">
      <c r="A11" s="8">
        <v>300</v>
      </c>
      <c r="B11" s="9" t="s">
        <v>22</v>
      </c>
      <c r="C11" s="20">
        <f>SUM('2019.2020'!M17)</f>
        <v>36</v>
      </c>
      <c r="D11" s="4"/>
    </row>
    <row r="12" spans="1:8" ht="14.25" customHeight="1" x14ac:dyDescent="0.2">
      <c r="A12" s="8">
        <v>100</v>
      </c>
      <c r="B12" s="9" t="s">
        <v>23</v>
      </c>
      <c r="C12" s="20">
        <f>SUM('2019.2020'!L10)</f>
        <v>125</v>
      </c>
    </row>
    <row r="13" spans="1:8" ht="14.25" customHeight="1" x14ac:dyDescent="0.2">
      <c r="A13" s="8">
        <v>150</v>
      </c>
      <c r="B13" s="9" t="s">
        <v>24</v>
      </c>
      <c r="C13" s="20">
        <f>SUM('2019.2020'!L11)</f>
        <v>144.22999999999999</v>
      </c>
      <c r="D13" s="4"/>
    </row>
    <row r="14" spans="1:8" ht="14.25" customHeight="1" x14ac:dyDescent="0.2">
      <c r="A14" s="8">
        <v>100</v>
      </c>
      <c r="B14" s="9" t="s">
        <v>25</v>
      </c>
      <c r="C14" s="20">
        <f>SUM('2019.2020'!N6)</f>
        <v>0</v>
      </c>
      <c r="D14" s="4"/>
    </row>
    <row r="15" spans="1:8" ht="14.25" customHeight="1" x14ac:dyDescent="0.2">
      <c r="A15" s="8">
        <v>350</v>
      </c>
      <c r="B15" s="9" t="s">
        <v>26</v>
      </c>
      <c r="C15" s="20">
        <f>SUM('2019.2020'!L8)</f>
        <v>408.23</v>
      </c>
      <c r="D15" s="4"/>
    </row>
    <row r="16" spans="1:8" ht="14.25" customHeight="1" x14ac:dyDescent="0.2">
      <c r="A16" s="8">
        <v>50</v>
      </c>
      <c r="B16" s="9" t="s">
        <v>27</v>
      </c>
      <c r="C16" s="20">
        <f>SUM('2019.2020'!L9)</f>
        <v>30</v>
      </c>
      <c r="D16" s="4"/>
    </row>
    <row r="17" spans="1:11" ht="14.25" customHeight="1" x14ac:dyDescent="0.2">
      <c r="A17" s="8">
        <v>100</v>
      </c>
      <c r="B17" s="9" t="s">
        <v>28</v>
      </c>
      <c r="C17" s="20">
        <v>0</v>
      </c>
      <c r="D17" s="4"/>
      <c r="K17" s="13"/>
    </row>
    <row r="18" spans="1:11" ht="14.25" customHeight="1" x14ac:dyDescent="0.2">
      <c r="A18" s="8">
        <v>100</v>
      </c>
      <c r="B18" s="9" t="s">
        <v>29</v>
      </c>
      <c r="C18" s="20">
        <v>0</v>
      </c>
      <c r="D18" s="4"/>
    </row>
    <row r="19" spans="1:11" ht="14.25" customHeight="1" x14ac:dyDescent="0.2">
      <c r="A19" s="8">
        <v>1500</v>
      </c>
      <c r="B19" s="9" t="s">
        <v>30</v>
      </c>
      <c r="C19" s="20">
        <f>SUM('2019.2020'!M14)</f>
        <v>254.95</v>
      </c>
      <c r="D19" s="4"/>
    </row>
    <row r="20" spans="1:11" ht="14.25" customHeight="1" x14ac:dyDescent="0.2">
      <c r="A20" s="8">
        <v>200</v>
      </c>
      <c r="B20" s="9" t="s">
        <v>31</v>
      </c>
      <c r="C20" s="20">
        <v>0</v>
      </c>
      <c r="D20" s="4"/>
    </row>
    <row r="21" spans="1:11" ht="14.25" customHeight="1" x14ac:dyDescent="0.2">
      <c r="A21" s="8">
        <v>35</v>
      </c>
      <c r="B21" s="9" t="s">
        <v>32</v>
      </c>
      <c r="C21" s="20">
        <v>0</v>
      </c>
      <c r="D21" s="4"/>
    </row>
    <row r="22" spans="1:11" ht="14.25" customHeight="1" x14ac:dyDescent="0.2">
      <c r="A22" s="8">
        <v>750</v>
      </c>
      <c r="B22" s="9" t="s">
        <v>33</v>
      </c>
      <c r="C22" s="20">
        <f>SUM('2019.2020'!L17)+'2019.2020'!L18</f>
        <v>0</v>
      </c>
      <c r="D22" s="4"/>
    </row>
    <row r="23" spans="1:11" ht="14.25" customHeight="1" x14ac:dyDescent="0.2">
      <c r="A23" s="8">
        <v>300</v>
      </c>
      <c r="B23" s="9" t="s">
        <v>34</v>
      </c>
      <c r="C23" s="20">
        <v>0</v>
      </c>
      <c r="D23" s="4"/>
    </row>
    <row r="24" spans="1:11" ht="14.25" customHeight="1" x14ac:dyDescent="0.2">
      <c r="A24" s="15"/>
      <c r="B24" s="14"/>
      <c r="D24" s="4"/>
    </row>
    <row r="25" spans="1:11" ht="15" x14ac:dyDescent="0.25">
      <c r="A25" s="12">
        <f>SUM(A10:A24)</f>
        <v>5564</v>
      </c>
      <c r="B25" s="16"/>
      <c r="C25" s="24" t="e">
        <f>SUM(C10:C24)</f>
        <v>#REF!</v>
      </c>
    </row>
    <row r="26" spans="1:11" ht="15" x14ac:dyDescent="0.25">
      <c r="A26" s="18"/>
      <c r="B26" s="6"/>
      <c r="C26" s="17"/>
    </row>
    <row r="27" spans="1:11" ht="15" x14ac:dyDescent="0.25">
      <c r="A27" s="19"/>
      <c r="C27" s="21"/>
    </row>
    <row r="28" spans="1:11" ht="15" x14ac:dyDescent="0.25">
      <c r="A28" s="19"/>
      <c r="C28" s="22"/>
    </row>
    <row r="29" spans="1:11" ht="15" x14ac:dyDescent="0.25">
      <c r="A29" s="18"/>
      <c r="C29" s="21"/>
    </row>
    <row r="30" spans="1:11" ht="15" x14ac:dyDescent="0.25">
      <c r="A30" s="19"/>
      <c r="C30" s="21"/>
    </row>
    <row r="31" spans="1:11" ht="15" x14ac:dyDescent="0.25">
      <c r="A31" s="19"/>
      <c r="C31" s="21"/>
    </row>
    <row r="32" spans="1:11" ht="14.25" customHeight="1" x14ac:dyDescent="0.2">
      <c r="A32" s="19"/>
    </row>
    <row r="33" spans="1:3" ht="14.25" customHeight="1" x14ac:dyDescent="0.2">
      <c r="A33" s="19"/>
    </row>
    <row r="34" spans="1:3" ht="14.25" customHeight="1" x14ac:dyDescent="0.2">
      <c r="A34" s="19"/>
    </row>
    <row r="35" spans="1:3" ht="14.25" customHeight="1" x14ac:dyDescent="0.2">
      <c r="A35" s="19"/>
      <c r="B35" s="14"/>
      <c r="C35" s="19"/>
    </row>
    <row r="36" spans="1:3" ht="14.25" customHeight="1" x14ac:dyDescent="0.2">
      <c r="A36" s="19"/>
      <c r="B36" s="14"/>
      <c r="C36" s="19"/>
    </row>
    <row r="37" spans="1:3" ht="14.25" customHeight="1" x14ac:dyDescent="0.2">
      <c r="A37" s="19"/>
      <c r="B37" s="14"/>
      <c r="C37" s="19"/>
    </row>
    <row r="38" spans="1:3" ht="14.25" customHeight="1" x14ac:dyDescent="0.2">
      <c r="A38" s="19"/>
      <c r="B38" s="14"/>
      <c r="C38" s="1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F13" sqref="F13"/>
    </sheetView>
  </sheetViews>
  <sheetFormatPr defaultRowHeight="15" x14ac:dyDescent="0.25"/>
  <cols>
    <col min="1" max="1" width="18.42578125" customWidth="1"/>
    <col min="2" max="2" width="10.140625" style="26" bestFit="1" customWidth="1"/>
    <col min="3" max="3" width="10.140625" bestFit="1" customWidth="1"/>
  </cols>
  <sheetData>
    <row r="1" spans="1:3" x14ac:dyDescent="0.25">
      <c r="A1" t="s">
        <v>82</v>
      </c>
      <c r="B1" s="26">
        <v>13211</v>
      </c>
    </row>
    <row r="2" spans="1:3" x14ac:dyDescent="0.25">
      <c r="A2" t="s">
        <v>83</v>
      </c>
      <c r="B2" s="26">
        <v>5400</v>
      </c>
    </row>
    <row r="3" spans="1:3" x14ac:dyDescent="0.25">
      <c r="A3" t="s">
        <v>84</v>
      </c>
      <c r="B3" s="2">
        <v>1109</v>
      </c>
    </row>
    <row r="4" spans="1:3" x14ac:dyDescent="0.25">
      <c r="A4" t="s">
        <v>85</v>
      </c>
      <c r="B4" s="1">
        <v>1789</v>
      </c>
    </row>
    <row r="5" spans="1:3" x14ac:dyDescent="0.25">
      <c r="A5" t="s">
        <v>86</v>
      </c>
      <c r="B5" s="26" t="s">
        <v>97</v>
      </c>
    </row>
    <row r="6" spans="1:3" x14ac:dyDescent="0.25">
      <c r="A6" t="s">
        <v>87</v>
      </c>
      <c r="B6" s="26">
        <v>3911</v>
      </c>
    </row>
    <row r="7" spans="1:3" x14ac:dyDescent="0.25">
      <c r="A7" t="s">
        <v>88</v>
      </c>
      <c r="B7" s="26">
        <v>14020</v>
      </c>
      <c r="C7" s="25"/>
    </row>
    <row r="8" spans="1:3" x14ac:dyDescent="0.25">
      <c r="A8" t="s">
        <v>89</v>
      </c>
      <c r="B8" s="26">
        <f>SUM(B7)</f>
        <v>14020</v>
      </c>
    </row>
    <row r="9" spans="1:3" x14ac:dyDescent="0.25">
      <c r="A9" t="s">
        <v>90</v>
      </c>
    </row>
    <row r="10" spans="1:3" x14ac:dyDescent="0.25">
      <c r="A10" t="s">
        <v>91</v>
      </c>
      <c r="B10" s="26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I19" sqref="I19"/>
    </sheetView>
  </sheetViews>
  <sheetFormatPr defaultRowHeight="15" x14ac:dyDescent="0.25"/>
  <cols>
    <col min="1" max="1" width="9.140625" style="101"/>
    <col min="2" max="2" width="29.7109375" style="101" customWidth="1"/>
    <col min="3" max="3" width="18.140625" style="101" customWidth="1"/>
    <col min="4" max="4" width="18.28515625" style="101" customWidth="1"/>
    <col min="5" max="257" width="9.140625" style="101"/>
    <col min="258" max="258" width="29.7109375" style="101" customWidth="1"/>
    <col min="259" max="259" width="18.140625" style="101" customWidth="1"/>
    <col min="260" max="260" width="18.28515625" style="101" customWidth="1"/>
    <col min="261" max="513" width="9.140625" style="101"/>
    <col min="514" max="514" width="29.7109375" style="101" customWidth="1"/>
    <col min="515" max="515" width="18.140625" style="101" customWidth="1"/>
    <col min="516" max="516" width="18.28515625" style="101" customWidth="1"/>
    <col min="517" max="769" width="9.140625" style="101"/>
    <col min="770" max="770" width="29.7109375" style="101" customWidth="1"/>
    <col min="771" max="771" width="18.140625" style="101" customWidth="1"/>
    <col min="772" max="772" width="18.28515625" style="101" customWidth="1"/>
    <col min="773" max="1025" width="9.140625" style="101"/>
    <col min="1026" max="1026" width="29.7109375" style="101" customWidth="1"/>
    <col min="1027" max="1027" width="18.140625" style="101" customWidth="1"/>
    <col min="1028" max="1028" width="18.28515625" style="101" customWidth="1"/>
    <col min="1029" max="1281" width="9.140625" style="101"/>
    <col min="1282" max="1282" width="29.7109375" style="101" customWidth="1"/>
    <col min="1283" max="1283" width="18.140625" style="101" customWidth="1"/>
    <col min="1284" max="1284" width="18.28515625" style="101" customWidth="1"/>
    <col min="1285" max="1537" width="9.140625" style="101"/>
    <col min="1538" max="1538" width="29.7109375" style="101" customWidth="1"/>
    <col min="1539" max="1539" width="18.140625" style="101" customWidth="1"/>
    <col min="1540" max="1540" width="18.28515625" style="101" customWidth="1"/>
    <col min="1541" max="1793" width="9.140625" style="101"/>
    <col min="1794" max="1794" width="29.7109375" style="101" customWidth="1"/>
    <col min="1795" max="1795" width="18.140625" style="101" customWidth="1"/>
    <col min="1796" max="1796" width="18.28515625" style="101" customWidth="1"/>
    <col min="1797" max="2049" width="9.140625" style="101"/>
    <col min="2050" max="2050" width="29.7109375" style="101" customWidth="1"/>
    <col min="2051" max="2051" width="18.140625" style="101" customWidth="1"/>
    <col min="2052" max="2052" width="18.28515625" style="101" customWidth="1"/>
    <col min="2053" max="2305" width="9.140625" style="101"/>
    <col min="2306" max="2306" width="29.7109375" style="101" customWidth="1"/>
    <col min="2307" max="2307" width="18.140625" style="101" customWidth="1"/>
    <col min="2308" max="2308" width="18.28515625" style="101" customWidth="1"/>
    <col min="2309" max="2561" width="9.140625" style="101"/>
    <col min="2562" max="2562" width="29.7109375" style="101" customWidth="1"/>
    <col min="2563" max="2563" width="18.140625" style="101" customWidth="1"/>
    <col min="2564" max="2564" width="18.28515625" style="101" customWidth="1"/>
    <col min="2565" max="2817" width="9.140625" style="101"/>
    <col min="2818" max="2818" width="29.7109375" style="101" customWidth="1"/>
    <col min="2819" max="2819" width="18.140625" style="101" customWidth="1"/>
    <col min="2820" max="2820" width="18.28515625" style="101" customWidth="1"/>
    <col min="2821" max="3073" width="9.140625" style="101"/>
    <col min="3074" max="3074" width="29.7109375" style="101" customWidth="1"/>
    <col min="3075" max="3075" width="18.140625" style="101" customWidth="1"/>
    <col min="3076" max="3076" width="18.28515625" style="101" customWidth="1"/>
    <col min="3077" max="3329" width="9.140625" style="101"/>
    <col min="3330" max="3330" width="29.7109375" style="101" customWidth="1"/>
    <col min="3331" max="3331" width="18.140625" style="101" customWidth="1"/>
    <col min="3332" max="3332" width="18.28515625" style="101" customWidth="1"/>
    <col min="3333" max="3585" width="9.140625" style="101"/>
    <col min="3586" max="3586" width="29.7109375" style="101" customWidth="1"/>
    <col min="3587" max="3587" width="18.140625" style="101" customWidth="1"/>
    <col min="3588" max="3588" width="18.28515625" style="101" customWidth="1"/>
    <col min="3589" max="3841" width="9.140625" style="101"/>
    <col min="3842" max="3842" width="29.7109375" style="101" customWidth="1"/>
    <col min="3843" max="3843" width="18.140625" style="101" customWidth="1"/>
    <col min="3844" max="3844" width="18.28515625" style="101" customWidth="1"/>
    <col min="3845" max="4097" width="9.140625" style="101"/>
    <col min="4098" max="4098" width="29.7109375" style="101" customWidth="1"/>
    <col min="4099" max="4099" width="18.140625" style="101" customWidth="1"/>
    <col min="4100" max="4100" width="18.28515625" style="101" customWidth="1"/>
    <col min="4101" max="4353" width="9.140625" style="101"/>
    <col min="4354" max="4354" width="29.7109375" style="101" customWidth="1"/>
    <col min="4355" max="4355" width="18.140625" style="101" customWidth="1"/>
    <col min="4356" max="4356" width="18.28515625" style="101" customWidth="1"/>
    <col min="4357" max="4609" width="9.140625" style="101"/>
    <col min="4610" max="4610" width="29.7109375" style="101" customWidth="1"/>
    <col min="4611" max="4611" width="18.140625" style="101" customWidth="1"/>
    <col min="4612" max="4612" width="18.28515625" style="101" customWidth="1"/>
    <col min="4613" max="4865" width="9.140625" style="101"/>
    <col min="4866" max="4866" width="29.7109375" style="101" customWidth="1"/>
    <col min="4867" max="4867" width="18.140625" style="101" customWidth="1"/>
    <col min="4868" max="4868" width="18.28515625" style="101" customWidth="1"/>
    <col min="4869" max="5121" width="9.140625" style="101"/>
    <col min="5122" max="5122" width="29.7109375" style="101" customWidth="1"/>
    <col min="5123" max="5123" width="18.140625" style="101" customWidth="1"/>
    <col min="5124" max="5124" width="18.28515625" style="101" customWidth="1"/>
    <col min="5125" max="5377" width="9.140625" style="101"/>
    <col min="5378" max="5378" width="29.7109375" style="101" customWidth="1"/>
    <col min="5379" max="5379" width="18.140625" style="101" customWidth="1"/>
    <col min="5380" max="5380" width="18.28515625" style="101" customWidth="1"/>
    <col min="5381" max="5633" width="9.140625" style="101"/>
    <col min="5634" max="5634" width="29.7109375" style="101" customWidth="1"/>
    <col min="5635" max="5635" width="18.140625" style="101" customWidth="1"/>
    <col min="5636" max="5636" width="18.28515625" style="101" customWidth="1"/>
    <col min="5637" max="5889" width="9.140625" style="101"/>
    <col min="5890" max="5890" width="29.7109375" style="101" customWidth="1"/>
    <col min="5891" max="5891" width="18.140625" style="101" customWidth="1"/>
    <col min="5892" max="5892" width="18.28515625" style="101" customWidth="1"/>
    <col min="5893" max="6145" width="9.140625" style="101"/>
    <col min="6146" max="6146" width="29.7109375" style="101" customWidth="1"/>
    <col min="6147" max="6147" width="18.140625" style="101" customWidth="1"/>
    <col min="6148" max="6148" width="18.28515625" style="101" customWidth="1"/>
    <col min="6149" max="6401" width="9.140625" style="101"/>
    <col min="6402" max="6402" width="29.7109375" style="101" customWidth="1"/>
    <col min="6403" max="6403" width="18.140625" style="101" customWidth="1"/>
    <col min="6404" max="6404" width="18.28515625" style="101" customWidth="1"/>
    <col min="6405" max="6657" width="9.140625" style="101"/>
    <col min="6658" max="6658" width="29.7109375" style="101" customWidth="1"/>
    <col min="6659" max="6659" width="18.140625" style="101" customWidth="1"/>
    <col min="6660" max="6660" width="18.28515625" style="101" customWidth="1"/>
    <col min="6661" max="6913" width="9.140625" style="101"/>
    <col min="6914" max="6914" width="29.7109375" style="101" customWidth="1"/>
    <col min="6915" max="6915" width="18.140625" style="101" customWidth="1"/>
    <col min="6916" max="6916" width="18.28515625" style="101" customWidth="1"/>
    <col min="6917" max="7169" width="9.140625" style="101"/>
    <col min="7170" max="7170" width="29.7109375" style="101" customWidth="1"/>
    <col min="7171" max="7171" width="18.140625" style="101" customWidth="1"/>
    <col min="7172" max="7172" width="18.28515625" style="101" customWidth="1"/>
    <col min="7173" max="7425" width="9.140625" style="101"/>
    <col min="7426" max="7426" width="29.7109375" style="101" customWidth="1"/>
    <col min="7427" max="7427" width="18.140625" style="101" customWidth="1"/>
    <col min="7428" max="7428" width="18.28515625" style="101" customWidth="1"/>
    <col min="7429" max="7681" width="9.140625" style="101"/>
    <col min="7682" max="7682" width="29.7109375" style="101" customWidth="1"/>
    <col min="7683" max="7683" width="18.140625" style="101" customWidth="1"/>
    <col min="7684" max="7684" width="18.28515625" style="101" customWidth="1"/>
    <col min="7685" max="7937" width="9.140625" style="101"/>
    <col min="7938" max="7938" width="29.7109375" style="101" customWidth="1"/>
    <col min="7939" max="7939" width="18.140625" style="101" customWidth="1"/>
    <col min="7940" max="7940" width="18.28515625" style="101" customWidth="1"/>
    <col min="7941" max="8193" width="9.140625" style="101"/>
    <col min="8194" max="8194" width="29.7109375" style="101" customWidth="1"/>
    <col min="8195" max="8195" width="18.140625" style="101" customWidth="1"/>
    <col min="8196" max="8196" width="18.28515625" style="101" customWidth="1"/>
    <col min="8197" max="8449" width="9.140625" style="101"/>
    <col min="8450" max="8450" width="29.7109375" style="101" customWidth="1"/>
    <col min="8451" max="8451" width="18.140625" style="101" customWidth="1"/>
    <col min="8452" max="8452" width="18.28515625" style="101" customWidth="1"/>
    <col min="8453" max="8705" width="9.140625" style="101"/>
    <col min="8706" max="8706" width="29.7109375" style="101" customWidth="1"/>
    <col min="8707" max="8707" width="18.140625" style="101" customWidth="1"/>
    <col min="8708" max="8708" width="18.28515625" style="101" customWidth="1"/>
    <col min="8709" max="8961" width="9.140625" style="101"/>
    <col min="8962" max="8962" width="29.7109375" style="101" customWidth="1"/>
    <col min="8963" max="8963" width="18.140625" style="101" customWidth="1"/>
    <col min="8964" max="8964" width="18.28515625" style="101" customWidth="1"/>
    <col min="8965" max="9217" width="9.140625" style="101"/>
    <col min="9218" max="9218" width="29.7109375" style="101" customWidth="1"/>
    <col min="9219" max="9219" width="18.140625" style="101" customWidth="1"/>
    <col min="9220" max="9220" width="18.28515625" style="101" customWidth="1"/>
    <col min="9221" max="9473" width="9.140625" style="101"/>
    <col min="9474" max="9474" width="29.7109375" style="101" customWidth="1"/>
    <col min="9475" max="9475" width="18.140625" style="101" customWidth="1"/>
    <col min="9476" max="9476" width="18.28515625" style="101" customWidth="1"/>
    <col min="9477" max="9729" width="9.140625" style="101"/>
    <col min="9730" max="9730" width="29.7109375" style="101" customWidth="1"/>
    <col min="9731" max="9731" width="18.140625" style="101" customWidth="1"/>
    <col min="9732" max="9732" width="18.28515625" style="101" customWidth="1"/>
    <col min="9733" max="9985" width="9.140625" style="101"/>
    <col min="9986" max="9986" width="29.7109375" style="101" customWidth="1"/>
    <col min="9987" max="9987" width="18.140625" style="101" customWidth="1"/>
    <col min="9988" max="9988" width="18.28515625" style="101" customWidth="1"/>
    <col min="9989" max="10241" width="9.140625" style="101"/>
    <col min="10242" max="10242" width="29.7109375" style="101" customWidth="1"/>
    <col min="10243" max="10243" width="18.140625" style="101" customWidth="1"/>
    <col min="10244" max="10244" width="18.28515625" style="101" customWidth="1"/>
    <col min="10245" max="10497" width="9.140625" style="101"/>
    <col min="10498" max="10498" width="29.7109375" style="101" customWidth="1"/>
    <col min="10499" max="10499" width="18.140625" style="101" customWidth="1"/>
    <col min="10500" max="10500" width="18.28515625" style="101" customWidth="1"/>
    <col min="10501" max="10753" width="9.140625" style="101"/>
    <col min="10754" max="10754" width="29.7109375" style="101" customWidth="1"/>
    <col min="10755" max="10755" width="18.140625" style="101" customWidth="1"/>
    <col min="10756" max="10756" width="18.28515625" style="101" customWidth="1"/>
    <col min="10757" max="11009" width="9.140625" style="101"/>
    <col min="11010" max="11010" width="29.7109375" style="101" customWidth="1"/>
    <col min="11011" max="11011" width="18.140625" style="101" customWidth="1"/>
    <col min="11012" max="11012" width="18.28515625" style="101" customWidth="1"/>
    <col min="11013" max="11265" width="9.140625" style="101"/>
    <col min="11266" max="11266" width="29.7109375" style="101" customWidth="1"/>
    <col min="11267" max="11267" width="18.140625" style="101" customWidth="1"/>
    <col min="11268" max="11268" width="18.28515625" style="101" customWidth="1"/>
    <col min="11269" max="11521" width="9.140625" style="101"/>
    <col min="11522" max="11522" width="29.7109375" style="101" customWidth="1"/>
    <col min="11523" max="11523" width="18.140625" style="101" customWidth="1"/>
    <col min="11524" max="11524" width="18.28515625" style="101" customWidth="1"/>
    <col min="11525" max="11777" width="9.140625" style="101"/>
    <col min="11778" max="11778" width="29.7109375" style="101" customWidth="1"/>
    <col min="11779" max="11779" width="18.140625" style="101" customWidth="1"/>
    <col min="11780" max="11780" width="18.28515625" style="101" customWidth="1"/>
    <col min="11781" max="12033" width="9.140625" style="101"/>
    <col min="12034" max="12034" width="29.7109375" style="101" customWidth="1"/>
    <col min="12035" max="12035" width="18.140625" style="101" customWidth="1"/>
    <col min="12036" max="12036" width="18.28515625" style="101" customWidth="1"/>
    <col min="12037" max="12289" width="9.140625" style="101"/>
    <col min="12290" max="12290" width="29.7109375" style="101" customWidth="1"/>
    <col min="12291" max="12291" width="18.140625" style="101" customWidth="1"/>
    <col min="12292" max="12292" width="18.28515625" style="101" customWidth="1"/>
    <col min="12293" max="12545" width="9.140625" style="101"/>
    <col min="12546" max="12546" width="29.7109375" style="101" customWidth="1"/>
    <col min="12547" max="12547" width="18.140625" style="101" customWidth="1"/>
    <col min="12548" max="12548" width="18.28515625" style="101" customWidth="1"/>
    <col min="12549" max="12801" width="9.140625" style="101"/>
    <col min="12802" max="12802" width="29.7109375" style="101" customWidth="1"/>
    <col min="12803" max="12803" width="18.140625" style="101" customWidth="1"/>
    <col min="12804" max="12804" width="18.28515625" style="101" customWidth="1"/>
    <col min="12805" max="13057" width="9.140625" style="101"/>
    <col min="13058" max="13058" width="29.7109375" style="101" customWidth="1"/>
    <col min="13059" max="13059" width="18.140625" style="101" customWidth="1"/>
    <col min="13060" max="13060" width="18.28515625" style="101" customWidth="1"/>
    <col min="13061" max="13313" width="9.140625" style="101"/>
    <col min="13314" max="13314" width="29.7109375" style="101" customWidth="1"/>
    <col min="13315" max="13315" width="18.140625" style="101" customWidth="1"/>
    <col min="13316" max="13316" width="18.28515625" style="101" customWidth="1"/>
    <col min="13317" max="13569" width="9.140625" style="101"/>
    <col min="13570" max="13570" width="29.7109375" style="101" customWidth="1"/>
    <col min="13571" max="13571" width="18.140625" style="101" customWidth="1"/>
    <col min="13572" max="13572" width="18.28515625" style="101" customWidth="1"/>
    <col min="13573" max="13825" width="9.140625" style="101"/>
    <col min="13826" max="13826" width="29.7109375" style="101" customWidth="1"/>
    <col min="13827" max="13827" width="18.140625" style="101" customWidth="1"/>
    <col min="13828" max="13828" width="18.28515625" style="101" customWidth="1"/>
    <col min="13829" max="14081" width="9.140625" style="101"/>
    <col min="14082" max="14082" width="29.7109375" style="101" customWidth="1"/>
    <col min="14083" max="14083" width="18.140625" style="101" customWidth="1"/>
    <col min="14084" max="14084" width="18.28515625" style="101" customWidth="1"/>
    <col min="14085" max="14337" width="9.140625" style="101"/>
    <col min="14338" max="14338" width="29.7109375" style="101" customWidth="1"/>
    <col min="14339" max="14339" width="18.140625" style="101" customWidth="1"/>
    <col min="14340" max="14340" width="18.28515625" style="101" customWidth="1"/>
    <col min="14341" max="14593" width="9.140625" style="101"/>
    <col min="14594" max="14594" width="29.7109375" style="101" customWidth="1"/>
    <col min="14595" max="14595" width="18.140625" style="101" customWidth="1"/>
    <col min="14596" max="14596" width="18.28515625" style="101" customWidth="1"/>
    <col min="14597" max="14849" width="9.140625" style="101"/>
    <col min="14850" max="14850" width="29.7109375" style="101" customWidth="1"/>
    <col min="14851" max="14851" width="18.140625" style="101" customWidth="1"/>
    <col min="14852" max="14852" width="18.28515625" style="101" customWidth="1"/>
    <col min="14853" max="15105" width="9.140625" style="101"/>
    <col min="15106" max="15106" width="29.7109375" style="101" customWidth="1"/>
    <col min="15107" max="15107" width="18.140625" style="101" customWidth="1"/>
    <col min="15108" max="15108" width="18.28515625" style="101" customWidth="1"/>
    <col min="15109" max="15361" width="9.140625" style="101"/>
    <col min="15362" max="15362" width="29.7109375" style="101" customWidth="1"/>
    <col min="15363" max="15363" width="18.140625" style="101" customWidth="1"/>
    <col min="15364" max="15364" width="18.28515625" style="101" customWidth="1"/>
    <col min="15365" max="15617" width="9.140625" style="101"/>
    <col min="15618" max="15618" width="29.7109375" style="101" customWidth="1"/>
    <col min="15619" max="15619" width="18.140625" style="101" customWidth="1"/>
    <col min="15620" max="15620" width="18.28515625" style="101" customWidth="1"/>
    <col min="15621" max="15873" width="9.140625" style="101"/>
    <col min="15874" max="15874" width="29.7109375" style="101" customWidth="1"/>
    <col min="15875" max="15875" width="18.140625" style="101" customWidth="1"/>
    <col min="15876" max="15876" width="18.28515625" style="101" customWidth="1"/>
    <col min="15877" max="16129" width="9.140625" style="101"/>
    <col min="16130" max="16130" width="29.7109375" style="101" customWidth="1"/>
    <col min="16131" max="16131" width="18.140625" style="101" customWidth="1"/>
    <col min="16132" max="16132" width="18.28515625" style="101" customWidth="1"/>
    <col min="16133" max="16384" width="9.140625" style="101"/>
  </cols>
  <sheetData>
    <row r="1" spans="1:4" ht="20.25" x14ac:dyDescent="0.25">
      <c r="A1" s="99"/>
      <c r="B1" s="100" t="s">
        <v>98</v>
      </c>
      <c r="C1" s="100"/>
      <c r="D1" s="100"/>
    </row>
    <row r="2" spans="1:4" x14ac:dyDescent="0.25">
      <c r="B2" s="102"/>
      <c r="C2" s="102"/>
      <c r="D2" s="102"/>
    </row>
    <row r="3" spans="1:4" ht="17.25" x14ac:dyDescent="0.25">
      <c r="B3" s="103" t="s">
        <v>99</v>
      </c>
      <c r="C3" s="103" t="s">
        <v>114</v>
      </c>
      <c r="D3" s="102"/>
    </row>
    <row r="4" spans="1:4" ht="17.25" x14ac:dyDescent="0.25">
      <c r="B4" s="102" t="s">
        <v>100</v>
      </c>
      <c r="C4" s="104">
        <v>43921</v>
      </c>
      <c r="D4" s="102"/>
    </row>
    <row r="5" spans="1:4" x14ac:dyDescent="0.25">
      <c r="B5" s="102" t="s">
        <v>101</v>
      </c>
      <c r="C5" s="102" t="s">
        <v>102</v>
      </c>
      <c r="D5" s="102"/>
    </row>
    <row r="6" spans="1:4" x14ac:dyDescent="0.25">
      <c r="B6" s="102" t="s">
        <v>103</v>
      </c>
      <c r="C6" s="102" t="s">
        <v>104</v>
      </c>
      <c r="D6" s="102"/>
    </row>
    <row r="7" spans="1:4" ht="15.75" thickBot="1" x14ac:dyDescent="0.3">
      <c r="B7" s="102"/>
      <c r="C7" s="105"/>
      <c r="D7" s="102"/>
    </row>
    <row r="8" spans="1:4" ht="15.75" thickBot="1" x14ac:dyDescent="0.3">
      <c r="B8" s="102"/>
      <c r="C8" s="106">
        <v>43555</v>
      </c>
      <c r="D8" s="106">
        <v>43921</v>
      </c>
    </row>
    <row r="9" spans="1:4" ht="45" x14ac:dyDescent="0.25">
      <c r="A9" s="107"/>
      <c r="B9" s="108" t="s">
        <v>105</v>
      </c>
      <c r="C9" s="109" t="s">
        <v>2</v>
      </c>
      <c r="D9" s="109" t="s">
        <v>2</v>
      </c>
    </row>
    <row r="10" spans="1:4" x14ac:dyDescent="0.25">
      <c r="B10" s="110" t="s">
        <v>106</v>
      </c>
      <c r="C10" s="111">
        <f>SUM('2019.2020'!C33)</f>
        <v>13210.77</v>
      </c>
      <c r="D10" s="112">
        <f>SUM('2019.2020'!C37)</f>
        <v>2700.0000000000005</v>
      </c>
    </row>
    <row r="11" spans="1:4" x14ac:dyDescent="0.25">
      <c r="B11" s="110" t="s">
        <v>107</v>
      </c>
      <c r="C11" s="112">
        <f>SUM('2019.2020'!C40)</f>
        <v>0</v>
      </c>
      <c r="D11" s="112">
        <f>SUM('2019.2020'!C44)</f>
        <v>11319.25</v>
      </c>
    </row>
    <row r="12" spans="1:4" x14ac:dyDescent="0.25">
      <c r="B12" s="110"/>
      <c r="C12" s="112"/>
      <c r="D12" s="112"/>
    </row>
    <row r="13" spans="1:4" ht="15.75" thickBot="1" x14ac:dyDescent="0.3">
      <c r="B13" s="110"/>
      <c r="C13" s="112"/>
      <c r="D13" s="112"/>
    </row>
    <row r="14" spans="1:4" ht="30.75" thickBot="1" x14ac:dyDescent="0.3">
      <c r="B14" s="114" t="s">
        <v>108</v>
      </c>
      <c r="C14" s="115">
        <f>SUM(C10:C13)</f>
        <v>13210.77</v>
      </c>
      <c r="D14" s="116">
        <f>SUM(D10:D13)</f>
        <v>14019.25</v>
      </c>
    </row>
    <row r="15" spans="1:4" x14ac:dyDescent="0.25">
      <c r="B15" s="118" t="s">
        <v>109</v>
      </c>
      <c r="C15" s="118"/>
      <c r="D15" s="118"/>
    </row>
    <row r="16" spans="1:4" ht="15.75" thickBot="1" x14ac:dyDescent="0.3">
      <c r="B16" s="119" t="s">
        <v>110</v>
      </c>
      <c r="C16" s="102"/>
      <c r="D16" s="102"/>
    </row>
    <row r="17" spans="1:4" x14ac:dyDescent="0.25">
      <c r="A17" s="113"/>
      <c r="B17" s="120" t="s">
        <v>11</v>
      </c>
      <c r="C17" s="121"/>
      <c r="D17" s="122">
        <f>SUM(C14)</f>
        <v>13210.77</v>
      </c>
    </row>
    <row r="18" spans="1:4" x14ac:dyDescent="0.25">
      <c r="A18" s="117"/>
      <c r="B18" s="123" t="s">
        <v>111</v>
      </c>
      <c r="C18" s="124"/>
      <c r="D18" s="125"/>
    </row>
    <row r="19" spans="1:4" x14ac:dyDescent="0.25">
      <c r="B19" s="110" t="s">
        <v>106</v>
      </c>
      <c r="C19" s="126"/>
      <c r="D19" s="125">
        <f>SUM('2019.2020'!C34)</f>
        <v>6508.82</v>
      </c>
    </row>
    <row r="20" spans="1:4" x14ac:dyDescent="0.25">
      <c r="B20" s="110" t="s">
        <v>107</v>
      </c>
      <c r="C20" s="126"/>
      <c r="D20" s="125">
        <v>0</v>
      </c>
    </row>
    <row r="21" spans="1:4" x14ac:dyDescent="0.25">
      <c r="B21" s="127"/>
      <c r="C21" s="126"/>
      <c r="D21" s="125"/>
    </row>
    <row r="22" spans="1:4" ht="15.75" thickBot="1" x14ac:dyDescent="0.3">
      <c r="B22" s="128" t="s">
        <v>112</v>
      </c>
      <c r="C22" s="129"/>
      <c r="D22" s="130"/>
    </row>
    <row r="23" spans="1:4" x14ac:dyDescent="0.25">
      <c r="B23" s="110" t="s">
        <v>106</v>
      </c>
      <c r="C23" s="126"/>
      <c r="D23" s="125">
        <f>SUM('2019.2020'!C36)</f>
        <v>1299.3600000000001</v>
      </c>
    </row>
    <row r="24" spans="1:4" x14ac:dyDescent="0.25">
      <c r="B24" s="110" t="s">
        <v>107</v>
      </c>
      <c r="C24" s="126"/>
      <c r="D24" s="125">
        <f>SUM('2019.2020'!C43)</f>
        <v>4400.9800000000005</v>
      </c>
    </row>
    <row r="25" spans="1:4" ht="15.75" thickBot="1" x14ac:dyDescent="0.3">
      <c r="B25" s="128"/>
      <c r="C25" s="129"/>
      <c r="D25" s="130"/>
    </row>
    <row r="26" spans="1:4" ht="15.75" thickBot="1" x14ac:dyDescent="0.3">
      <c r="B26" s="131" t="s">
        <v>113</v>
      </c>
      <c r="C26" s="132"/>
      <c r="D26" s="133">
        <f>SUM(D17:D20)-D24-D23</f>
        <v>14019.25</v>
      </c>
    </row>
  </sheetData>
  <mergeCells count="7">
    <mergeCell ref="B26:C26"/>
    <mergeCell ref="B1:D1"/>
    <mergeCell ref="B15:D15"/>
    <mergeCell ref="B17:C17"/>
    <mergeCell ref="B18:C18"/>
    <mergeCell ref="B22:C22"/>
    <mergeCell ref="B25:C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2019.2020</vt:lpstr>
      <vt:lpstr>Draft Budget</vt:lpstr>
      <vt:lpstr>Sheet1</vt:lpstr>
      <vt:lpstr>Bank Reconciliation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cvpc</dc:creator>
  <cp:lastModifiedBy>cvpc</cp:lastModifiedBy>
  <cp:lastPrinted>2020-05-03T17:41:08Z</cp:lastPrinted>
  <dcterms:created xsi:type="dcterms:W3CDTF">2018-04-15T15:13:46Z</dcterms:created>
  <dcterms:modified xsi:type="dcterms:W3CDTF">2020-07-13T16:20:44Z</dcterms:modified>
</cp:coreProperties>
</file>