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urdens\Documents\Astwood PC\Accounts\"/>
    </mc:Choice>
  </mc:AlternateContent>
  <xr:revisionPtr revIDLastSave="0" documentId="8_{9F1520EE-5716-419F-ACD6-B78C5A79ED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xpenditure" sheetId="1" r:id="rId1"/>
    <sheet name="Income" sheetId="2" r:id="rId2"/>
  </sheets>
  <definedNames>
    <definedName name="_xlnm.Print_Titles" localSheetId="0">Expenditure!$4:$9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8" i="1" l="1"/>
  <c r="O38" i="1"/>
  <c r="Q35" i="1"/>
  <c r="Q36" i="1"/>
  <c r="Q37" i="1"/>
  <c r="H7" i="2"/>
  <c r="H8" i="2"/>
  <c r="M38" i="1"/>
  <c r="M6" i="1" s="1"/>
  <c r="Q32" i="1"/>
  <c r="Q33" i="1"/>
  <c r="Q34" i="1"/>
  <c r="G38" i="1"/>
  <c r="G6" i="1" s="1"/>
  <c r="H38" i="1"/>
  <c r="H6" i="1" s="1"/>
  <c r="I38" i="1"/>
  <c r="I6" i="1" s="1"/>
  <c r="J38" i="1"/>
  <c r="J6" i="1" s="1"/>
  <c r="K38" i="1"/>
  <c r="K6" i="1" s="1"/>
  <c r="L38" i="1"/>
  <c r="L6" i="1" s="1"/>
  <c r="N38" i="1"/>
  <c r="N6" i="1" s="1"/>
  <c r="F38" i="1"/>
  <c r="F6" i="1" s="1"/>
  <c r="Q26" i="1"/>
  <c r="Q27" i="1"/>
  <c r="Q28" i="1"/>
  <c r="Q29" i="1"/>
  <c r="Q30" i="1"/>
  <c r="Q22" i="1"/>
  <c r="Q23" i="1"/>
  <c r="Q24" i="1"/>
  <c r="Q25" i="1"/>
  <c r="Q11" i="1"/>
  <c r="Q13" i="1"/>
  <c r="Q14" i="1"/>
  <c r="Q15" i="1"/>
  <c r="Q16" i="1"/>
  <c r="Q17" i="1"/>
  <c r="Q18" i="1"/>
  <c r="Q19" i="1"/>
  <c r="Q20" i="1"/>
  <c r="Q21" i="1"/>
  <c r="Q31" i="1"/>
  <c r="Q38" i="1" l="1"/>
  <c r="Q6" i="1"/>
  <c r="Q5" i="1"/>
  <c r="Q12" i="1"/>
  <c r="H6" i="2"/>
  <c r="H10" i="2"/>
  <c r="Q43" i="1" s="1"/>
  <c r="G10" i="2"/>
  <c r="F10" i="2"/>
  <c r="E10" i="2"/>
  <c r="D10" i="2"/>
  <c r="Q7" i="1" l="1"/>
  <c r="Q39" i="1"/>
  <c r="Q42" i="1"/>
  <c r="Q44" i="1" s="1"/>
</calcChain>
</file>

<file path=xl/sharedStrings.xml><?xml version="1.0" encoding="utf-8"?>
<sst xmlns="http://schemas.openxmlformats.org/spreadsheetml/2006/main" count="125" uniqueCount="97">
  <si>
    <t>TOTAL</t>
  </si>
  <si>
    <t>EXPENDITURE TO DATE</t>
  </si>
  <si>
    <t>BUDGET REMAINING AFTER EXPENDITURE</t>
  </si>
  <si>
    <t>CHEQUE DATE</t>
  </si>
  <si>
    <t>CHQ NO</t>
  </si>
  <si>
    <t>PAYEE</t>
  </si>
  <si>
    <t>DESCRIPTION</t>
  </si>
  <si>
    <t>VAT</t>
  </si>
  <si>
    <t>Website</t>
  </si>
  <si>
    <t>Community Acc 40349518</t>
  </si>
  <si>
    <t>Playground</t>
  </si>
  <si>
    <t>Grass Cutting</t>
  </si>
  <si>
    <t>Dogs bins</t>
  </si>
  <si>
    <t>Staff Costs</t>
  </si>
  <si>
    <t>Insurance</t>
  </si>
  <si>
    <t>NP</t>
  </si>
  <si>
    <t>VH</t>
  </si>
  <si>
    <t>Receipts</t>
  </si>
  <si>
    <t>Grants</t>
  </si>
  <si>
    <t>Precept</t>
  </si>
  <si>
    <t>Misc</t>
  </si>
  <si>
    <t>Date</t>
  </si>
  <si>
    <t>From</t>
  </si>
  <si>
    <t>MKC</t>
  </si>
  <si>
    <t>TOTALS</t>
  </si>
  <si>
    <t>Starting Balance 1.4.20 £20,366.91</t>
  </si>
  <si>
    <t>Starting Balance</t>
  </si>
  <si>
    <t>Expenditure</t>
  </si>
  <si>
    <t>Income</t>
  </si>
  <si>
    <t>Balance</t>
  </si>
  <si>
    <t>ACCOUNTS 1.4.21 - 31.3.22</t>
  </si>
  <si>
    <t>Starting Balance 1.04.21  £8630.05</t>
  </si>
  <si>
    <t>BUDGETS</t>
  </si>
  <si>
    <t>B 100588</t>
  </si>
  <si>
    <t>North Crawley Estate</t>
  </si>
  <si>
    <t>Permitted Footpath Signs</t>
  </si>
  <si>
    <t>B 100589</t>
  </si>
  <si>
    <t>Marcus Young Environmental</t>
  </si>
  <si>
    <t>Dog Bin Emptying</t>
  </si>
  <si>
    <t>B 100590</t>
  </si>
  <si>
    <t>Graphic Works Ltd</t>
  </si>
  <si>
    <t>B 100591</t>
  </si>
  <si>
    <t>£2000 Transfer to Nat West</t>
  </si>
  <si>
    <t>B 100592</t>
  </si>
  <si>
    <t>£4000 Transfer to Nat West</t>
  </si>
  <si>
    <t>B 100593</t>
  </si>
  <si>
    <t>Derek Phillips</t>
  </si>
  <si>
    <t>Website costs</t>
  </si>
  <si>
    <t>B 100594</t>
  </si>
  <si>
    <t>Cancelled</t>
  </si>
  <si>
    <t>B 100595</t>
  </si>
  <si>
    <t>AED Donate</t>
  </si>
  <si>
    <t>Defibrillator</t>
  </si>
  <si>
    <t>B 100596</t>
  </si>
  <si>
    <t>BMKALC</t>
  </si>
  <si>
    <t>Councillor Training - J Durden</t>
  </si>
  <si>
    <t>B 100597</t>
  </si>
  <si>
    <t>£4000 Transfer to NatWest</t>
  </si>
  <si>
    <t>NW 000001</t>
  </si>
  <si>
    <t>Annual Subscription</t>
  </si>
  <si>
    <t>NW 000002</t>
  </si>
  <si>
    <t>Teresa Giddings</t>
  </si>
  <si>
    <t>Security Camera, Card Reader &amp; Signs</t>
  </si>
  <si>
    <t>NW 000003</t>
  </si>
  <si>
    <t>Counter Act</t>
  </si>
  <si>
    <t>Laptop computer for Parish Clerk</t>
  </si>
  <si>
    <t>NW 000004</t>
  </si>
  <si>
    <t>PFK Littlejohn</t>
  </si>
  <si>
    <t>AEGAR fee for 2020-2021</t>
  </si>
  <si>
    <t>Website Costs</t>
  </si>
  <si>
    <t>NW 000005</t>
  </si>
  <si>
    <t>NW 000006</t>
  </si>
  <si>
    <t>Wayne Elsey</t>
  </si>
  <si>
    <t>Grass Cuttings</t>
  </si>
  <si>
    <t>NW 000007</t>
  </si>
  <si>
    <t>Astwood Village Hall</t>
  </si>
  <si>
    <t>Contribution to Costs</t>
  </si>
  <si>
    <t>NW 000008</t>
  </si>
  <si>
    <t>Jane Brushwood</t>
  </si>
  <si>
    <t>Play Area signs</t>
  </si>
  <si>
    <t>NW 000009</t>
  </si>
  <si>
    <t>Zurich Municipal</t>
  </si>
  <si>
    <t>NW Internet</t>
  </si>
  <si>
    <t>Karen Betts</t>
  </si>
  <si>
    <t>Audit fee</t>
  </si>
  <si>
    <t>Check</t>
  </si>
  <si>
    <t>NW 000010</t>
  </si>
  <si>
    <t>Clerks services - 3 months</t>
  </si>
  <si>
    <t>Clerks services - 2 months</t>
  </si>
  <si>
    <t>Dog &amp; Litter bin emptying</t>
  </si>
  <si>
    <t>Situation at 04/02/22</t>
  </si>
  <si>
    <t>02.03.22</t>
  </si>
  <si>
    <t>Grant</t>
  </si>
  <si>
    <t>Clerks Services - 2 months</t>
  </si>
  <si>
    <t>13.09.21</t>
  </si>
  <si>
    <t>15.04.21</t>
  </si>
  <si>
    <t>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</si>
</sst>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\£* #,##0.00_-;&quot;-£&quot;* #,##0.00_-;_-\£* \-??_-;_-@_-"/>
    <numFmt numFmtId="165" formatCode="_-* #,##0.00_-;\-* #,##0.00_-;_-* \-??_-;_-@_-"/>
    <numFmt numFmtId="166" formatCode="_-[$£-809]* #,##0.00_-;\-[$£-809]* #,##0.00_-;_-[$£-809]* \-??_-;_-@_-"/>
  </numFmts>
  <fonts count="16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name val="Calibri"/>
      <family val="2"/>
      <scheme val="minor"/>
    </font>
    <font>
      <b/>
      <u val="singleAccounting"/>
      <sz val="9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164" fontId="1" fillId="0" borderId="0" applyFill="0" applyBorder="0" applyAlignment="0" applyProtection="0"/>
  </cellStyleXfs>
  <cellXfs count="90">
    <xf numFmtId="0" fontId="0" fillId="0" borderId="0" xfId="0"/>
    <xf numFmtId="16" fontId="2" fillId="0" borderId="0" xfId="0" applyNumberFormat="1" applyFont="1"/>
    <xf numFmtId="2" fontId="2" fillId="0" borderId="0" xfId="0" applyNumberFormat="1" applyFont="1"/>
    <xf numFmtId="164" fontId="2" fillId="0" borderId="0" xfId="2" applyFont="1"/>
    <xf numFmtId="2" fontId="3" fillId="0" borderId="0" xfId="0" applyNumberFormat="1" applyFont="1" applyAlignment="1">
      <alignment horizontal="center"/>
    </xf>
    <xf numFmtId="16" fontId="3" fillId="0" borderId="0" xfId="0" applyNumberFormat="1" applyFont="1"/>
    <xf numFmtId="16" fontId="4" fillId="0" borderId="0" xfId="0" applyNumberFormat="1" applyFont="1"/>
    <xf numFmtId="166" fontId="3" fillId="0" borderId="0" xfId="0" applyNumberFormat="1" applyFont="1" applyAlignment="1">
      <alignment horizontal="center"/>
    </xf>
    <xf numFmtId="164" fontId="3" fillId="0" borderId="0" xfId="2" applyFont="1" applyAlignment="1">
      <alignment horizontal="center"/>
    </xf>
    <xf numFmtId="2" fontId="6" fillId="0" borderId="0" xfId="0" applyNumberFormat="1" applyFont="1"/>
    <xf numFmtId="166" fontId="3" fillId="0" borderId="0" xfId="0" applyNumberFormat="1" applyFont="1" applyAlignment="1">
      <alignment horizontal="center" wrapText="1"/>
    </xf>
    <xf numFmtId="16" fontId="3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166" fontId="2" fillId="0" borderId="0" xfId="0" applyNumberFormat="1" applyFont="1"/>
    <xf numFmtId="0" fontId="6" fillId="0" borderId="0" xfId="0" applyFont="1"/>
    <xf numFmtId="0" fontId="2" fillId="0" borderId="0" xfId="0" applyFont="1"/>
    <xf numFmtId="164" fontId="7" fillId="0" borderId="0" xfId="0" applyNumberFormat="1" applyFont="1"/>
    <xf numFmtId="0" fontId="7" fillId="0" borderId="0" xfId="0" applyFont="1"/>
    <xf numFmtId="0" fontId="3" fillId="0" borderId="0" xfId="0" applyFont="1"/>
    <xf numFmtId="166" fontId="3" fillId="0" borderId="0" xfId="0" applyNumberFormat="1" applyFont="1"/>
    <xf numFmtId="166" fontId="7" fillId="0" borderId="0" xfId="0" applyNumberFormat="1" applyFont="1"/>
    <xf numFmtId="166" fontId="6" fillId="0" borderId="0" xfId="0" applyNumberFormat="1" applyFont="1"/>
    <xf numFmtId="164" fontId="6" fillId="0" borderId="0" xfId="2" applyFont="1"/>
    <xf numFmtId="166" fontId="0" fillId="0" borderId="0" xfId="0" applyNumberFormat="1"/>
    <xf numFmtId="164" fontId="0" fillId="0" borderId="0" xfId="2" applyFont="1"/>
    <xf numFmtId="16" fontId="8" fillId="0" borderId="0" xfId="0" applyNumberFormat="1" applyFont="1"/>
    <xf numFmtId="0" fontId="8" fillId="0" borderId="0" xfId="0" applyFont="1" applyAlignment="1">
      <alignment horizontal="left" vertical="center" wrapText="1"/>
    </xf>
    <xf numFmtId="2" fontId="8" fillId="0" borderId="0" xfId="0" applyNumberFormat="1" applyFont="1" applyAlignment="1">
      <alignment wrapText="1"/>
    </xf>
    <xf numFmtId="2" fontId="9" fillId="0" borderId="0" xfId="0" applyNumberFormat="1" applyFont="1" applyAlignment="1">
      <alignment horizontal="left" wrapText="1"/>
    </xf>
    <xf numFmtId="2" fontId="8" fillId="0" borderId="0" xfId="0" applyNumberFormat="1" applyFont="1"/>
    <xf numFmtId="164" fontId="8" fillId="0" borderId="0" xfId="2" applyFont="1"/>
    <xf numFmtId="2" fontId="10" fillId="0" borderId="0" xfId="0" applyNumberFormat="1" applyFont="1" applyAlignment="1">
      <alignment wrapText="1"/>
    </xf>
    <xf numFmtId="2" fontId="8" fillId="0" borderId="0" xfId="0" applyNumberFormat="1" applyFont="1" applyAlignment="1">
      <alignment horizontal="left" wrapText="1"/>
    </xf>
    <xf numFmtId="164" fontId="8" fillId="0" borderId="0" xfId="2" applyFont="1" applyAlignment="1">
      <alignment horizontal="right"/>
    </xf>
    <xf numFmtId="16" fontId="9" fillId="0" borderId="0" xfId="0" applyNumberFormat="1" applyFont="1"/>
    <xf numFmtId="2" fontId="9" fillId="0" borderId="0" xfId="0" applyNumberFormat="1" applyFont="1" applyAlignment="1">
      <alignment horizontal="center" wrapText="1"/>
    </xf>
    <xf numFmtId="164" fontId="11" fillId="0" borderId="0" xfId="2" applyFont="1" applyAlignment="1">
      <alignment horizontal="center"/>
    </xf>
    <xf numFmtId="164" fontId="9" fillId="0" borderId="0" xfId="2" applyFont="1" applyAlignment="1">
      <alignment horizontal="center" wrapText="1"/>
    </xf>
    <xf numFmtId="2" fontId="9" fillId="0" borderId="0" xfId="0" applyNumberFormat="1" applyFont="1" applyAlignment="1">
      <alignment horizontal="center"/>
    </xf>
    <xf numFmtId="164" fontId="9" fillId="0" borderId="0" xfId="2" applyFont="1" applyAlignment="1">
      <alignment horizontal="center"/>
    </xf>
    <xf numFmtId="44" fontId="8" fillId="0" borderId="1" xfId="1" applyNumberFormat="1" applyFont="1" applyBorder="1" applyAlignment="1">
      <alignment wrapText="1"/>
    </xf>
    <xf numFmtId="44" fontId="8" fillId="0" borderId="1" xfId="2" applyNumberFormat="1" applyFont="1" applyBorder="1" applyAlignment="1">
      <alignment horizontal="right"/>
    </xf>
    <xf numFmtId="44" fontId="8" fillId="0" borderId="1" xfId="1" applyNumberFormat="1" applyFont="1" applyBorder="1"/>
    <xf numFmtId="44" fontId="8" fillId="0" borderId="1" xfId="2" applyNumberFormat="1" applyFont="1" applyBorder="1"/>
    <xf numFmtId="164" fontId="9" fillId="0" borderId="2" xfId="2" applyFont="1" applyBorder="1" applyAlignment="1">
      <alignment horizontal="center"/>
    </xf>
    <xf numFmtId="44" fontId="8" fillId="0" borderId="0" xfId="0" applyNumberFormat="1" applyFont="1" applyAlignment="1">
      <alignment horizontal="center" wrapText="1"/>
    </xf>
    <xf numFmtId="164" fontId="10" fillId="0" borderId="3" xfId="2" applyFont="1" applyBorder="1" applyAlignment="1">
      <alignment horizontal="center"/>
    </xf>
    <xf numFmtId="164" fontId="10" fillId="0" borderId="4" xfId="2" applyFont="1" applyBorder="1" applyAlignment="1">
      <alignment horizontal="center"/>
    </xf>
    <xf numFmtId="2" fontId="13" fillId="0" borderId="0" xfId="0" applyNumberFormat="1" applyFont="1" applyAlignment="1">
      <alignment horizontal="right" vertical="center" wrapText="1"/>
    </xf>
    <xf numFmtId="44" fontId="14" fillId="0" borderId="0" xfId="0" applyNumberFormat="1" applyFont="1" applyAlignment="1">
      <alignment horizontal="center" wrapText="1"/>
    </xf>
    <xf numFmtId="44" fontId="10" fillId="0" borderId="0" xfId="0" applyNumberFormat="1" applyFont="1" applyBorder="1" applyAlignment="1">
      <alignment horizontal="center" wrapText="1"/>
    </xf>
    <xf numFmtId="164" fontId="10" fillId="0" borderId="0" xfId="2" applyFont="1" applyBorder="1" applyAlignment="1">
      <alignment horizontal="center"/>
    </xf>
    <xf numFmtId="16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164" fontId="10" fillId="0" borderId="0" xfId="2" applyFont="1" applyAlignment="1">
      <alignment horizontal="right"/>
    </xf>
    <xf numFmtId="2" fontId="10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/>
    </xf>
    <xf numFmtId="164" fontId="8" fillId="0" borderId="0" xfId="2" applyFont="1" applyAlignment="1">
      <alignment horizontal="center"/>
    </xf>
    <xf numFmtId="44" fontId="8" fillId="0" borderId="0" xfId="2" applyNumberFormat="1" applyFont="1" applyAlignment="1">
      <alignment horizontal="right"/>
    </xf>
    <xf numFmtId="44" fontId="8" fillId="0" borderId="0" xfId="0" applyNumberFormat="1" applyFont="1" applyAlignment="1">
      <alignment horizontal="center"/>
    </xf>
    <xf numFmtId="44" fontId="8" fillId="0" borderId="0" xfId="2" applyNumberFormat="1" applyFont="1" applyAlignment="1">
      <alignment horizontal="center"/>
    </xf>
    <xf numFmtId="44" fontId="8" fillId="0" borderId="0" xfId="0" applyNumberFormat="1" applyFont="1"/>
    <xf numFmtId="44" fontId="8" fillId="0" borderId="0" xfId="0" applyNumberFormat="1" applyFont="1" applyAlignment="1">
      <alignment wrapText="1"/>
    </xf>
    <xf numFmtId="44" fontId="8" fillId="0" borderId="0" xfId="2" applyNumberFormat="1" applyFont="1"/>
    <xf numFmtId="2" fontId="10" fillId="2" borderId="0" xfId="0" applyNumberFormat="1" applyFont="1" applyFill="1" applyAlignment="1">
      <alignment horizontal="left" wrapText="1"/>
    </xf>
    <xf numFmtId="44" fontId="10" fillId="2" borderId="0" xfId="0" applyNumberFormat="1" applyFont="1" applyFill="1" applyAlignment="1">
      <alignment wrapText="1"/>
    </xf>
    <xf numFmtId="2" fontId="8" fillId="0" borderId="0" xfId="0" applyNumberFormat="1" applyFont="1" applyAlignment="1">
      <alignment horizontal="center"/>
    </xf>
    <xf numFmtId="164" fontId="8" fillId="0" borderId="0" xfId="2" applyFont="1" applyAlignment="1">
      <alignment horizontal="center"/>
    </xf>
    <xf numFmtId="2" fontId="10" fillId="0" borderId="0" xfId="0" applyNumberFormat="1" applyFont="1" applyAlignment="1">
      <alignment horizontal="center" wrapText="1"/>
    </xf>
    <xf numFmtId="2" fontId="12" fillId="0" borderId="0" xfId="0" applyNumberFormat="1" applyFont="1" applyAlignment="1">
      <alignment horizontal="center" vertical="center" wrapText="1"/>
    </xf>
    <xf numFmtId="164" fontId="10" fillId="0" borderId="0" xfId="2" applyFont="1" applyAlignment="1">
      <alignment horizontal="center"/>
    </xf>
    <xf numFmtId="44" fontId="10" fillId="0" borderId="0" xfId="2" applyNumberFormat="1" applyFont="1" applyAlignment="1">
      <alignment horizontal="center"/>
    </xf>
    <xf numFmtId="15" fontId="8" fillId="0" borderId="0" xfId="0" applyNumberFormat="1" applyFont="1"/>
    <xf numFmtId="2" fontId="12" fillId="0" borderId="0" xfId="0" applyNumberFormat="1" applyFont="1" applyAlignment="1">
      <alignment horizontal="left" vertical="center" wrapText="1"/>
    </xf>
    <xf numFmtId="164" fontId="8" fillId="0" borderId="0" xfId="2" applyFont="1" applyAlignment="1">
      <alignment horizontal="center"/>
    </xf>
    <xf numFmtId="2" fontId="8" fillId="0" borderId="0" xfId="0" applyNumberFormat="1" applyFont="1" applyAlignment="1">
      <alignment horizontal="center"/>
    </xf>
    <xf numFmtId="164" fontId="8" fillId="0" borderId="0" xfId="2" applyFont="1" applyAlignment="1">
      <alignment horizontal="center"/>
    </xf>
    <xf numFmtId="2" fontId="9" fillId="0" borderId="0" xfId="0" applyNumberFormat="1" applyFont="1" applyAlignment="1">
      <alignment horizontal="center" wrapText="1"/>
    </xf>
    <xf numFmtId="2" fontId="10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 vertical="center" wrapText="1"/>
    </xf>
    <xf numFmtId="2" fontId="13" fillId="0" borderId="0" xfId="0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43" fontId="8" fillId="0" borderId="0" xfId="0" applyNumberFormat="1" applyFont="1" applyAlignment="1">
      <alignment horizontal="center"/>
    </xf>
    <xf numFmtId="43" fontId="8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R44"/>
  <sheetViews>
    <sheetView tabSelected="1" zoomScale="90" zoomScaleNormal="90" zoomScaleSheetLayoutView="75" workbookViewId="0">
      <pane ySplit="9" topLeftCell="A25" activePane="bottomLeft" state="frozen"/>
      <selection pane="bottomLeft" activeCell="N42" sqref="N42"/>
    </sheetView>
  </sheetViews>
  <sheetFormatPr defaultColWidth="9.109375" defaultRowHeight="12" x14ac:dyDescent="0.25"/>
  <cols>
    <col min="1" max="1" width="10" style="26" customWidth="1"/>
    <col min="2" max="2" width="10.77734375" style="27" customWidth="1"/>
    <col min="3" max="3" width="1.5546875" style="27" customWidth="1"/>
    <col min="4" max="4" width="21.21875" style="28" customWidth="1"/>
    <col min="5" max="5" width="30.44140625" style="33" customWidth="1"/>
    <col min="6" max="7" width="8.77734375" style="28" customWidth="1"/>
    <col min="8" max="9" width="8.77734375" style="34" customWidth="1"/>
    <col min="10" max="10" width="8.77734375" style="30" customWidth="1"/>
    <col min="11" max="12" width="8.77734375" style="31" customWidth="1"/>
    <col min="13" max="14" width="8.77734375" style="30" customWidth="1"/>
    <col min="15" max="15" width="9.6640625" style="30" customWidth="1"/>
    <col min="16" max="16" width="7.21875" style="30" customWidth="1"/>
    <col min="17" max="17" width="10.77734375" style="31" customWidth="1"/>
    <col min="18" max="18" width="7.33203125" style="30" customWidth="1"/>
    <col min="19" max="16384" width="9.109375" style="30"/>
  </cols>
  <sheetData>
    <row r="1" spans="1:18" x14ac:dyDescent="0.25">
      <c r="E1" s="29"/>
      <c r="F1" s="79" t="s">
        <v>30</v>
      </c>
      <c r="G1" s="79"/>
      <c r="H1" s="79"/>
      <c r="I1" s="79"/>
    </row>
    <row r="3" spans="1:18" ht="13.2" x14ac:dyDescent="0.25">
      <c r="D3" s="32"/>
      <c r="G3" s="80" t="s">
        <v>90</v>
      </c>
      <c r="H3" s="81"/>
    </row>
    <row r="4" spans="1:18" ht="36.6" customHeight="1" thickBot="1" x14ac:dyDescent="0.45">
      <c r="A4" s="35" t="s">
        <v>31</v>
      </c>
      <c r="B4" s="35"/>
      <c r="C4" s="35"/>
      <c r="E4" s="29"/>
      <c r="F4" s="36" t="s">
        <v>13</v>
      </c>
      <c r="G4" s="36" t="s">
        <v>16</v>
      </c>
      <c r="H4" s="37" t="s">
        <v>10</v>
      </c>
      <c r="I4" s="38" t="s">
        <v>15</v>
      </c>
      <c r="J4" s="39" t="s">
        <v>11</v>
      </c>
      <c r="K4" s="38" t="s">
        <v>12</v>
      </c>
      <c r="L4" s="38" t="s">
        <v>8</v>
      </c>
      <c r="M4" s="39" t="s">
        <v>20</v>
      </c>
      <c r="N4" s="39" t="s">
        <v>14</v>
      </c>
      <c r="O4" s="39" t="s">
        <v>96</v>
      </c>
      <c r="P4" s="39" t="s">
        <v>7</v>
      </c>
      <c r="Q4" s="40" t="s">
        <v>0</v>
      </c>
    </row>
    <row r="5" spans="1:18" ht="16.95" customHeight="1" thickBot="1" x14ac:dyDescent="0.3">
      <c r="A5" s="82"/>
      <c r="B5" s="82"/>
      <c r="C5" s="82"/>
      <c r="D5" s="83" t="s">
        <v>32</v>
      </c>
      <c r="E5" s="83"/>
      <c r="F5" s="41">
        <v>2100</v>
      </c>
      <c r="G5" s="41">
        <v>1010</v>
      </c>
      <c r="H5" s="42">
        <v>3000</v>
      </c>
      <c r="I5" s="42">
        <v>200</v>
      </c>
      <c r="J5" s="43">
        <v>1200</v>
      </c>
      <c r="K5" s="44">
        <v>550</v>
      </c>
      <c r="L5" s="44">
        <v>300</v>
      </c>
      <c r="M5" s="43">
        <v>2900</v>
      </c>
      <c r="N5" s="43">
        <v>800</v>
      </c>
      <c r="O5" s="43"/>
      <c r="P5" s="43"/>
      <c r="Q5" s="45">
        <f>SUM(F5:N5)</f>
        <v>12060</v>
      </c>
    </row>
    <row r="6" spans="1:18" ht="16.95" customHeight="1" x14ac:dyDescent="0.25">
      <c r="A6" s="35"/>
      <c r="D6" s="71"/>
      <c r="E6" s="75" t="s">
        <v>1</v>
      </c>
      <c r="F6" s="46">
        <f>F38</f>
        <v>1512</v>
      </c>
      <c r="G6" s="46">
        <f t="shared" ref="G6:N6" si="0">G38</f>
        <v>1000</v>
      </c>
      <c r="H6" s="46">
        <f t="shared" si="0"/>
        <v>36</v>
      </c>
      <c r="I6" s="46">
        <f t="shared" si="0"/>
        <v>0</v>
      </c>
      <c r="J6" s="46">
        <f t="shared" si="0"/>
        <v>1200</v>
      </c>
      <c r="K6" s="46">
        <f t="shared" si="0"/>
        <v>1029.5999999999999</v>
      </c>
      <c r="L6" s="46">
        <f t="shared" si="0"/>
        <v>348.78</v>
      </c>
      <c r="M6" s="46">
        <f t="shared" si="0"/>
        <v>3129.22</v>
      </c>
      <c r="N6" s="46">
        <f t="shared" si="0"/>
        <v>783.79</v>
      </c>
      <c r="O6" s="46"/>
      <c r="P6" s="46"/>
      <c r="Q6" s="47">
        <f>SUM(F6:N6)</f>
        <v>9039.39</v>
      </c>
    </row>
    <row r="7" spans="1:18" ht="16.95" customHeight="1" thickBot="1" x14ac:dyDescent="0.3">
      <c r="A7" s="35"/>
      <c r="D7" s="84" t="s">
        <v>2</v>
      </c>
      <c r="E7" s="84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8">
        <f>Q5-Q6</f>
        <v>3020.6100000000006</v>
      </c>
    </row>
    <row r="8" spans="1:18" x14ac:dyDescent="0.25">
      <c r="A8" s="35"/>
      <c r="D8" s="49"/>
      <c r="E8" s="49"/>
      <c r="F8" s="50"/>
      <c r="G8" s="46"/>
      <c r="H8" s="50"/>
      <c r="I8" s="46"/>
      <c r="J8" s="46"/>
      <c r="K8" s="50"/>
      <c r="L8" s="50"/>
      <c r="M8" s="51"/>
      <c r="N8" s="51"/>
      <c r="O8" s="51"/>
      <c r="P8" s="51"/>
      <c r="Q8" s="52"/>
    </row>
    <row r="9" spans="1:18" ht="24" x14ac:dyDescent="0.25">
      <c r="A9" s="53" t="s">
        <v>3</v>
      </c>
      <c r="B9" s="54" t="s">
        <v>4</v>
      </c>
      <c r="C9" s="54"/>
      <c r="D9" s="36" t="s">
        <v>5</v>
      </c>
      <c r="E9" s="29" t="s">
        <v>6</v>
      </c>
      <c r="F9" s="36"/>
      <c r="G9" s="36"/>
      <c r="H9" s="55"/>
      <c r="I9" s="55"/>
      <c r="J9" s="39"/>
      <c r="K9" s="40"/>
      <c r="L9" s="40"/>
      <c r="M9" s="39"/>
      <c r="N9" s="39"/>
      <c r="O9" s="39"/>
      <c r="P9" s="39"/>
      <c r="Q9" s="40" t="s">
        <v>0</v>
      </c>
      <c r="R9" s="56" t="s">
        <v>7</v>
      </c>
    </row>
    <row r="10" spans="1:18" x14ac:dyDescent="0.25">
      <c r="F10" s="57"/>
      <c r="G10" s="57"/>
      <c r="J10" s="58"/>
      <c r="K10" s="59"/>
      <c r="L10" s="59"/>
      <c r="M10" s="58"/>
      <c r="N10" s="68"/>
      <c r="O10" s="61"/>
      <c r="P10" s="61"/>
      <c r="Q10" s="59"/>
    </row>
    <row r="11" spans="1:18" x14ac:dyDescent="0.25">
      <c r="A11" s="74">
        <v>44291</v>
      </c>
      <c r="B11" s="27" t="s">
        <v>33</v>
      </c>
      <c r="D11" s="28" t="s">
        <v>34</v>
      </c>
      <c r="E11" s="33" t="s">
        <v>35</v>
      </c>
      <c r="F11" s="70"/>
      <c r="G11" s="70"/>
      <c r="H11" s="55"/>
      <c r="I11" s="55"/>
      <c r="J11" s="56"/>
      <c r="K11" s="72"/>
      <c r="L11" s="72"/>
      <c r="M11" s="61">
        <v>200.6</v>
      </c>
      <c r="N11" s="39"/>
      <c r="O11" s="88">
        <v>200.6</v>
      </c>
      <c r="P11" s="88">
        <v>0</v>
      </c>
      <c r="Q11" s="73">
        <f>SUM(F11:N11)</f>
        <v>200.6</v>
      </c>
    </row>
    <row r="12" spans="1:18" ht="12" customHeight="1" x14ac:dyDescent="0.25">
      <c r="A12" s="74">
        <v>44291</v>
      </c>
      <c r="B12" s="27" t="s">
        <v>36</v>
      </c>
      <c r="D12" s="28" t="s">
        <v>37</v>
      </c>
      <c r="E12" s="33" t="s">
        <v>38</v>
      </c>
      <c r="F12" s="46"/>
      <c r="G12" s="46"/>
      <c r="H12" s="60"/>
      <c r="I12" s="60"/>
      <c r="J12" s="61"/>
      <c r="K12" s="62">
        <v>468</v>
      </c>
      <c r="L12" s="62"/>
      <c r="M12" s="61"/>
      <c r="N12" s="61"/>
      <c r="O12" s="88">
        <v>390</v>
      </c>
      <c r="P12" s="88">
        <v>78</v>
      </c>
      <c r="Q12" s="62">
        <f>SUM(F12:N12)</f>
        <v>468</v>
      </c>
    </row>
    <row r="13" spans="1:18" x14ac:dyDescent="0.25">
      <c r="A13" s="74">
        <v>44295</v>
      </c>
      <c r="B13" s="27" t="s">
        <v>39</v>
      </c>
      <c r="D13" s="28" t="s">
        <v>40</v>
      </c>
      <c r="E13" s="33" t="s">
        <v>79</v>
      </c>
      <c r="F13" s="46"/>
      <c r="G13" s="46"/>
      <c r="H13" s="60">
        <v>36</v>
      </c>
      <c r="I13" s="60"/>
      <c r="J13" s="61"/>
      <c r="K13" s="62"/>
      <c r="L13" s="62"/>
      <c r="M13" s="61"/>
      <c r="N13" s="61"/>
      <c r="O13" s="88">
        <v>30</v>
      </c>
      <c r="P13" s="88">
        <v>6</v>
      </c>
      <c r="Q13" s="62">
        <f t="shared" ref="Q13:Q37" si="1">SUM(F13:N13)</f>
        <v>36</v>
      </c>
    </row>
    <row r="14" spans="1:18" x14ac:dyDescent="0.25">
      <c r="A14" s="74">
        <v>44298</v>
      </c>
      <c r="B14" s="27" t="s">
        <v>41</v>
      </c>
      <c r="E14" s="33" t="s">
        <v>42</v>
      </c>
      <c r="F14" s="46"/>
      <c r="G14" s="46"/>
      <c r="H14" s="60"/>
      <c r="I14" s="60"/>
      <c r="J14" s="61"/>
      <c r="K14" s="62"/>
      <c r="L14" s="62"/>
      <c r="M14" s="61"/>
      <c r="N14" s="61"/>
      <c r="O14" s="88"/>
      <c r="P14" s="88"/>
      <c r="Q14" s="62">
        <f t="shared" si="1"/>
        <v>0</v>
      </c>
    </row>
    <row r="15" spans="1:18" x14ac:dyDescent="0.25">
      <c r="A15" s="74">
        <v>44313</v>
      </c>
      <c r="B15" s="27" t="s">
        <v>43</v>
      </c>
      <c r="E15" s="33" t="s">
        <v>44</v>
      </c>
      <c r="J15" s="63"/>
      <c r="O15" s="89"/>
      <c r="P15" s="89"/>
      <c r="Q15" s="62">
        <f t="shared" si="1"/>
        <v>0</v>
      </c>
    </row>
    <row r="16" spans="1:18" x14ac:dyDescent="0.25">
      <c r="A16" s="74">
        <v>44313</v>
      </c>
      <c r="B16" s="27" t="s">
        <v>45</v>
      </c>
      <c r="D16" s="28" t="s">
        <v>46</v>
      </c>
      <c r="E16" s="33" t="s">
        <v>47</v>
      </c>
      <c r="F16" s="64"/>
      <c r="L16" s="31">
        <v>68.78</v>
      </c>
      <c r="M16" s="63"/>
      <c r="N16" s="63"/>
      <c r="O16" s="89">
        <v>63.98</v>
      </c>
      <c r="P16" s="89">
        <v>4.8</v>
      </c>
      <c r="Q16" s="62">
        <f t="shared" si="1"/>
        <v>68.78</v>
      </c>
    </row>
    <row r="17" spans="1:17" x14ac:dyDescent="0.25">
      <c r="A17" s="74">
        <v>44316</v>
      </c>
      <c r="B17" s="27" t="s">
        <v>48</v>
      </c>
      <c r="D17" s="28" t="s">
        <v>49</v>
      </c>
      <c r="F17" s="64"/>
      <c r="G17" s="64"/>
      <c r="H17" s="60"/>
      <c r="I17" s="60"/>
      <c r="J17" s="63"/>
      <c r="K17" s="65"/>
      <c r="L17" s="65"/>
      <c r="M17" s="63"/>
      <c r="N17" s="63"/>
      <c r="O17" s="89"/>
      <c r="P17" s="89"/>
      <c r="Q17" s="62">
        <f t="shared" si="1"/>
        <v>0</v>
      </c>
    </row>
    <row r="18" spans="1:17" x14ac:dyDescent="0.25">
      <c r="A18" s="74">
        <v>44316</v>
      </c>
      <c r="B18" s="27" t="s">
        <v>50</v>
      </c>
      <c r="D18" s="28" t="s">
        <v>51</v>
      </c>
      <c r="E18" s="33" t="s">
        <v>52</v>
      </c>
      <c r="F18" s="64"/>
      <c r="G18" s="64"/>
      <c r="H18" s="60"/>
      <c r="I18" s="60"/>
      <c r="J18" s="63"/>
      <c r="K18" s="65"/>
      <c r="L18" s="65"/>
      <c r="M18" s="63">
        <v>1508.99</v>
      </c>
      <c r="N18" s="63"/>
      <c r="O18" s="89">
        <v>1257.5</v>
      </c>
      <c r="P18" s="89">
        <v>251.49</v>
      </c>
      <c r="Q18" s="62">
        <f t="shared" si="1"/>
        <v>1508.99</v>
      </c>
    </row>
    <row r="19" spans="1:17" x14ac:dyDescent="0.25">
      <c r="A19" s="74">
        <v>44319</v>
      </c>
      <c r="B19" s="27" t="s">
        <v>53</v>
      </c>
      <c r="D19" s="28" t="s">
        <v>54</v>
      </c>
      <c r="E19" s="33" t="s">
        <v>55</v>
      </c>
      <c r="F19" s="64"/>
      <c r="G19" s="64"/>
      <c r="H19" s="60"/>
      <c r="I19" s="60"/>
      <c r="J19" s="63"/>
      <c r="K19" s="65"/>
      <c r="L19" s="65"/>
      <c r="M19" s="63">
        <v>38</v>
      </c>
      <c r="N19" s="63"/>
      <c r="O19" s="89">
        <v>38</v>
      </c>
      <c r="P19" s="89"/>
      <c r="Q19" s="62">
        <f t="shared" si="1"/>
        <v>38</v>
      </c>
    </row>
    <row r="20" spans="1:17" x14ac:dyDescent="0.25">
      <c r="A20" s="74">
        <v>44350</v>
      </c>
      <c r="B20" s="27" t="s">
        <v>56</v>
      </c>
      <c r="E20" s="33" t="s">
        <v>57</v>
      </c>
      <c r="F20" s="64"/>
      <c r="G20" s="64"/>
      <c r="H20" s="60"/>
      <c r="I20" s="60"/>
      <c r="J20" s="63"/>
      <c r="K20" s="65"/>
      <c r="L20" s="65"/>
      <c r="M20" s="63"/>
      <c r="N20" s="63"/>
      <c r="O20" s="89"/>
      <c r="P20" s="89"/>
      <c r="Q20" s="62">
        <f t="shared" si="1"/>
        <v>0</v>
      </c>
    </row>
    <row r="21" spans="1:17" x14ac:dyDescent="0.25">
      <c r="A21" s="74">
        <v>44350</v>
      </c>
      <c r="B21" s="27" t="s">
        <v>58</v>
      </c>
      <c r="D21" s="28" t="s">
        <v>54</v>
      </c>
      <c r="E21" s="33" t="s">
        <v>59</v>
      </c>
      <c r="F21" s="64"/>
      <c r="G21" s="64"/>
      <c r="H21" s="60"/>
      <c r="I21" s="60"/>
      <c r="J21" s="63"/>
      <c r="K21" s="65"/>
      <c r="L21" s="65"/>
      <c r="M21" s="63">
        <v>78.930000000000007</v>
      </c>
      <c r="N21" s="63"/>
      <c r="O21" s="89">
        <v>78.930000000000007</v>
      </c>
      <c r="P21" s="89"/>
      <c r="Q21" s="62">
        <f t="shared" si="1"/>
        <v>78.930000000000007</v>
      </c>
    </row>
    <row r="22" spans="1:17" x14ac:dyDescent="0.25">
      <c r="A22" s="74">
        <v>44350</v>
      </c>
      <c r="B22" s="27" t="s">
        <v>60</v>
      </c>
      <c r="D22" s="28" t="s">
        <v>61</v>
      </c>
      <c r="E22" s="33" t="s">
        <v>62</v>
      </c>
      <c r="F22" s="64"/>
      <c r="G22" s="64"/>
      <c r="H22" s="60"/>
      <c r="I22" s="60"/>
      <c r="J22" s="63"/>
      <c r="K22" s="65"/>
      <c r="L22" s="65"/>
      <c r="M22" s="63">
        <v>312.7</v>
      </c>
      <c r="N22" s="63"/>
      <c r="O22" s="89">
        <v>260.58999999999997</v>
      </c>
      <c r="P22" s="89">
        <v>52.11</v>
      </c>
      <c r="Q22" s="62">
        <f t="shared" si="1"/>
        <v>312.7</v>
      </c>
    </row>
    <row r="23" spans="1:17" x14ac:dyDescent="0.25">
      <c r="A23" s="74">
        <v>44375</v>
      </c>
      <c r="B23" s="27" t="s">
        <v>63</v>
      </c>
      <c r="D23" s="28" t="s">
        <v>64</v>
      </c>
      <c r="E23" s="33" t="s">
        <v>65</v>
      </c>
      <c r="F23" s="64"/>
      <c r="G23" s="64"/>
      <c r="H23" s="60"/>
      <c r="I23" s="60"/>
      <c r="J23" s="63"/>
      <c r="K23" s="65"/>
      <c r="L23" s="65"/>
      <c r="M23" s="63">
        <v>600</v>
      </c>
      <c r="N23" s="63"/>
      <c r="O23" s="89">
        <v>500</v>
      </c>
      <c r="P23" s="89">
        <v>100</v>
      </c>
      <c r="Q23" s="62">
        <f t="shared" si="1"/>
        <v>600</v>
      </c>
    </row>
    <row r="24" spans="1:17" x14ac:dyDescent="0.25">
      <c r="A24" s="74">
        <v>44375</v>
      </c>
      <c r="B24" s="27" t="s">
        <v>66</v>
      </c>
      <c r="D24" s="28" t="s">
        <v>67</v>
      </c>
      <c r="E24" s="33" t="s">
        <v>68</v>
      </c>
      <c r="F24" s="64"/>
      <c r="G24" s="64"/>
      <c r="H24" s="60"/>
      <c r="I24" s="60"/>
      <c r="J24" s="63"/>
      <c r="K24" s="65"/>
      <c r="L24" s="65"/>
      <c r="M24" s="63">
        <v>240</v>
      </c>
      <c r="N24" s="63"/>
      <c r="O24" s="89">
        <v>200</v>
      </c>
      <c r="P24" s="89">
        <v>40</v>
      </c>
      <c r="Q24" s="62">
        <f t="shared" si="1"/>
        <v>240</v>
      </c>
    </row>
    <row r="25" spans="1:17" x14ac:dyDescent="0.25">
      <c r="A25" s="74">
        <v>44375</v>
      </c>
      <c r="B25" s="27" t="s">
        <v>70</v>
      </c>
      <c r="D25" s="28" t="s">
        <v>46</v>
      </c>
      <c r="E25" s="33" t="s">
        <v>69</v>
      </c>
      <c r="F25" s="64"/>
      <c r="G25" s="64"/>
      <c r="H25" s="60"/>
      <c r="I25" s="60"/>
      <c r="J25" s="63"/>
      <c r="K25" s="65"/>
      <c r="L25" s="65">
        <v>140</v>
      </c>
      <c r="M25" s="63"/>
      <c r="N25" s="63"/>
      <c r="O25" s="89">
        <v>140</v>
      </c>
      <c r="P25" s="89"/>
      <c r="Q25" s="62">
        <f t="shared" si="1"/>
        <v>140</v>
      </c>
    </row>
    <row r="26" spans="1:17" x14ac:dyDescent="0.25">
      <c r="A26" s="74">
        <v>44407</v>
      </c>
      <c r="B26" s="27" t="s">
        <v>71</v>
      </c>
      <c r="D26" s="28" t="s">
        <v>72</v>
      </c>
      <c r="E26" s="33" t="s">
        <v>73</v>
      </c>
      <c r="F26" s="64"/>
      <c r="G26" s="64"/>
      <c r="H26" s="60"/>
      <c r="I26" s="60"/>
      <c r="J26" s="63">
        <v>600</v>
      </c>
      <c r="K26" s="65"/>
      <c r="L26" s="65"/>
      <c r="M26" s="63"/>
      <c r="N26" s="63"/>
      <c r="O26" s="89">
        <v>600</v>
      </c>
      <c r="P26" s="89"/>
      <c r="Q26" s="62">
        <f t="shared" si="1"/>
        <v>600</v>
      </c>
    </row>
    <row r="27" spans="1:17" x14ac:dyDescent="0.25">
      <c r="A27" s="74">
        <v>44407</v>
      </c>
      <c r="B27" s="27" t="s">
        <v>74</v>
      </c>
      <c r="D27" s="28" t="s">
        <v>75</v>
      </c>
      <c r="E27" s="33" t="s">
        <v>76</v>
      </c>
      <c r="F27" s="64"/>
      <c r="G27" s="64">
        <v>1000</v>
      </c>
      <c r="H27" s="60"/>
      <c r="I27" s="60"/>
      <c r="J27" s="63"/>
      <c r="K27" s="65"/>
      <c r="L27" s="65"/>
      <c r="M27" s="63"/>
      <c r="N27" s="63"/>
      <c r="O27" s="89">
        <v>1000</v>
      </c>
      <c r="P27" s="89"/>
      <c r="Q27" s="62">
        <f t="shared" si="1"/>
        <v>1000</v>
      </c>
    </row>
    <row r="28" spans="1:17" x14ac:dyDescent="0.25">
      <c r="A28" s="74">
        <v>44409</v>
      </c>
      <c r="B28" s="27" t="s">
        <v>77</v>
      </c>
      <c r="D28" s="28" t="s">
        <v>78</v>
      </c>
      <c r="E28" s="33" t="s">
        <v>88</v>
      </c>
      <c r="F28" s="64">
        <v>336</v>
      </c>
      <c r="G28" s="64"/>
      <c r="H28" s="60"/>
      <c r="I28" s="60"/>
      <c r="J28" s="63"/>
      <c r="K28" s="65"/>
      <c r="L28" s="65"/>
      <c r="M28" s="63"/>
      <c r="N28" s="63"/>
      <c r="O28" s="89">
        <v>336</v>
      </c>
      <c r="P28" s="89"/>
      <c r="Q28" s="62">
        <f t="shared" si="1"/>
        <v>336</v>
      </c>
    </row>
    <row r="29" spans="1:17" ht="12" customHeight="1" x14ac:dyDescent="0.25">
      <c r="A29" s="74">
        <v>44430</v>
      </c>
      <c r="B29" s="27" t="s">
        <v>80</v>
      </c>
      <c r="D29" s="28" t="s">
        <v>81</v>
      </c>
      <c r="E29" s="33" t="s">
        <v>14</v>
      </c>
      <c r="F29" s="64"/>
      <c r="G29" s="64"/>
      <c r="H29" s="60"/>
      <c r="I29" s="60"/>
      <c r="J29" s="63"/>
      <c r="K29" s="65"/>
      <c r="L29" s="65"/>
      <c r="M29" s="63"/>
      <c r="N29" s="63">
        <v>783.79</v>
      </c>
      <c r="O29" s="89">
        <v>783.79</v>
      </c>
      <c r="P29" s="89"/>
      <c r="Q29" s="62">
        <f t="shared" si="1"/>
        <v>783.79</v>
      </c>
    </row>
    <row r="30" spans="1:17" ht="12" customHeight="1" x14ac:dyDescent="0.25">
      <c r="A30" s="74">
        <v>44452</v>
      </c>
      <c r="B30" s="27" t="s">
        <v>82</v>
      </c>
      <c r="D30" s="28" t="s">
        <v>83</v>
      </c>
      <c r="E30" s="33" t="s">
        <v>84</v>
      </c>
      <c r="F30" s="64"/>
      <c r="G30" s="64"/>
      <c r="H30" s="60"/>
      <c r="I30" s="60"/>
      <c r="J30" s="63"/>
      <c r="K30" s="65"/>
      <c r="L30" s="65"/>
      <c r="M30" s="63">
        <v>150</v>
      </c>
      <c r="N30" s="63"/>
      <c r="O30" s="89">
        <v>150</v>
      </c>
      <c r="P30" s="89"/>
      <c r="Q30" s="62">
        <f t="shared" si="1"/>
        <v>150</v>
      </c>
    </row>
    <row r="31" spans="1:17" x14ac:dyDescent="0.25">
      <c r="A31" s="74">
        <v>44492</v>
      </c>
      <c r="B31" s="27" t="s">
        <v>82</v>
      </c>
      <c r="D31" s="28" t="s">
        <v>78</v>
      </c>
      <c r="E31" s="33" t="s">
        <v>88</v>
      </c>
      <c r="F31" s="64">
        <v>336</v>
      </c>
      <c r="G31" s="64"/>
      <c r="H31" s="60"/>
      <c r="I31" s="60"/>
      <c r="J31" s="63"/>
      <c r="K31" s="65"/>
      <c r="L31" s="65"/>
      <c r="M31" s="63"/>
      <c r="N31" s="63"/>
      <c r="O31" s="89">
        <v>336</v>
      </c>
      <c r="P31" s="89"/>
      <c r="Q31" s="62">
        <f t="shared" si="1"/>
        <v>336</v>
      </c>
    </row>
    <row r="32" spans="1:17" x14ac:dyDescent="0.25">
      <c r="A32" s="74">
        <v>44537</v>
      </c>
      <c r="B32" s="27" t="s">
        <v>86</v>
      </c>
      <c r="D32" s="28" t="s">
        <v>72</v>
      </c>
      <c r="E32" s="33" t="s">
        <v>73</v>
      </c>
      <c r="F32" s="64"/>
      <c r="G32" s="64"/>
      <c r="H32" s="60"/>
      <c r="I32" s="60"/>
      <c r="J32" s="63">
        <v>600</v>
      </c>
      <c r="K32" s="65"/>
      <c r="L32" s="65"/>
      <c r="M32" s="63"/>
      <c r="N32" s="63"/>
      <c r="O32" s="89">
        <v>600</v>
      </c>
      <c r="P32" s="89"/>
      <c r="Q32" s="62">
        <f t="shared" si="1"/>
        <v>600</v>
      </c>
    </row>
    <row r="33" spans="1:17" x14ac:dyDescent="0.25">
      <c r="A33" s="74">
        <v>44589</v>
      </c>
      <c r="B33" s="27" t="s">
        <v>82</v>
      </c>
      <c r="D33" s="28" t="s">
        <v>78</v>
      </c>
      <c r="E33" s="33" t="s">
        <v>87</v>
      </c>
      <c r="F33" s="64">
        <v>504</v>
      </c>
      <c r="G33" s="64"/>
      <c r="H33" s="60"/>
      <c r="I33" s="60"/>
      <c r="J33" s="63"/>
      <c r="K33" s="65"/>
      <c r="L33" s="65"/>
      <c r="M33" s="63"/>
      <c r="N33" s="63"/>
      <c r="O33" s="89">
        <v>504</v>
      </c>
      <c r="P33" s="89"/>
      <c r="Q33" s="62">
        <f t="shared" si="1"/>
        <v>504</v>
      </c>
    </row>
    <row r="34" spans="1:17" x14ac:dyDescent="0.25">
      <c r="A34" s="74">
        <v>44589</v>
      </c>
      <c r="B34" s="27" t="s">
        <v>82</v>
      </c>
      <c r="D34" s="28" t="s">
        <v>46</v>
      </c>
      <c r="E34" s="33" t="s">
        <v>69</v>
      </c>
      <c r="F34" s="64"/>
      <c r="G34" s="64"/>
      <c r="H34" s="60"/>
      <c r="I34" s="60"/>
      <c r="J34" s="63"/>
      <c r="K34" s="65"/>
      <c r="L34" s="65">
        <v>140</v>
      </c>
      <c r="M34" s="63"/>
      <c r="N34" s="63"/>
      <c r="O34" s="89">
        <v>140</v>
      </c>
      <c r="P34" s="89"/>
      <c r="Q34" s="62">
        <f t="shared" si="1"/>
        <v>140</v>
      </c>
    </row>
    <row r="35" spans="1:17" x14ac:dyDescent="0.25">
      <c r="A35" s="74">
        <v>44593</v>
      </c>
      <c r="B35" s="27" t="s">
        <v>82</v>
      </c>
      <c r="D35" s="28" t="s">
        <v>37</v>
      </c>
      <c r="E35" s="33" t="s">
        <v>89</v>
      </c>
      <c r="F35" s="64"/>
      <c r="G35" s="64"/>
      <c r="H35" s="60"/>
      <c r="I35" s="60"/>
      <c r="J35" s="63"/>
      <c r="K35" s="65">
        <v>561.6</v>
      </c>
      <c r="L35" s="65"/>
      <c r="M35" s="63"/>
      <c r="N35" s="63"/>
      <c r="O35" s="89">
        <v>468</v>
      </c>
      <c r="P35" s="89">
        <v>93.6</v>
      </c>
      <c r="Q35" s="62">
        <f t="shared" si="1"/>
        <v>561.6</v>
      </c>
    </row>
    <row r="36" spans="1:17" x14ac:dyDescent="0.25">
      <c r="A36" s="74">
        <v>44627</v>
      </c>
      <c r="B36" s="27" t="s">
        <v>82</v>
      </c>
      <c r="D36" s="28" t="s">
        <v>78</v>
      </c>
      <c r="E36" s="33" t="s">
        <v>93</v>
      </c>
      <c r="F36" s="64">
        <v>336</v>
      </c>
      <c r="G36" s="64"/>
      <c r="H36" s="60"/>
      <c r="I36" s="60"/>
      <c r="J36" s="63"/>
      <c r="K36" s="65"/>
      <c r="L36" s="65"/>
      <c r="M36" s="63"/>
      <c r="N36" s="63"/>
      <c r="O36" s="89">
        <v>336</v>
      </c>
      <c r="P36" s="89"/>
      <c r="Q36" s="62">
        <f t="shared" si="1"/>
        <v>336</v>
      </c>
    </row>
    <row r="37" spans="1:17" x14ac:dyDescent="0.25">
      <c r="A37" s="74"/>
      <c r="F37" s="64"/>
      <c r="G37" s="64"/>
      <c r="H37" s="60"/>
      <c r="I37" s="60"/>
      <c r="J37" s="63"/>
      <c r="K37" s="65"/>
      <c r="L37" s="65"/>
      <c r="M37" s="63"/>
      <c r="N37" s="63"/>
      <c r="O37" s="89"/>
      <c r="P37" s="89"/>
      <c r="Q37" s="62">
        <f t="shared" si="1"/>
        <v>0</v>
      </c>
    </row>
    <row r="38" spans="1:17" x14ac:dyDescent="0.25">
      <c r="A38" s="74"/>
      <c r="E38" s="66" t="s">
        <v>0</v>
      </c>
      <c r="F38" s="67">
        <f>SUM(F12:F37)</f>
        <v>1512</v>
      </c>
      <c r="G38" s="67">
        <f t="shared" ref="G38:P38" si="2">SUM(G12:G37)</f>
        <v>1000</v>
      </c>
      <c r="H38" s="67">
        <f t="shared" si="2"/>
        <v>36</v>
      </c>
      <c r="I38" s="67">
        <f t="shared" si="2"/>
        <v>0</v>
      </c>
      <c r="J38" s="67">
        <f t="shared" si="2"/>
        <v>1200</v>
      </c>
      <c r="K38" s="67">
        <f t="shared" si="2"/>
        <v>1029.5999999999999</v>
      </c>
      <c r="L38" s="67">
        <f t="shared" si="2"/>
        <v>348.78</v>
      </c>
      <c r="M38" s="67">
        <f>SUM(M11:M37)</f>
        <v>3129.22</v>
      </c>
      <c r="N38" s="67">
        <f t="shared" si="2"/>
        <v>783.79</v>
      </c>
      <c r="O38" s="67">
        <f>SUM(O11:O37)</f>
        <v>8413.39</v>
      </c>
      <c r="P38" s="67">
        <f>SUM(P11:P37)</f>
        <v>626.00000000000011</v>
      </c>
      <c r="Q38" s="62">
        <f>SUM(Q11:Q37)</f>
        <v>9039.39</v>
      </c>
    </row>
    <row r="39" spans="1:17" x14ac:dyDescent="0.25">
      <c r="F39" s="64"/>
      <c r="G39" s="64"/>
      <c r="H39" s="60"/>
      <c r="I39" s="60"/>
      <c r="J39" s="63"/>
      <c r="K39" s="65"/>
      <c r="L39" s="65"/>
      <c r="M39" s="63"/>
      <c r="N39" s="63" t="s">
        <v>85</v>
      </c>
      <c r="O39" s="63"/>
      <c r="P39" s="63"/>
      <c r="Q39" s="31">
        <f>SUM(F38:N38)</f>
        <v>9039.39</v>
      </c>
    </row>
    <row r="41" spans="1:17" ht="12.75" customHeight="1" x14ac:dyDescent="0.25">
      <c r="L41" s="85" t="s">
        <v>26</v>
      </c>
      <c r="M41" s="85"/>
      <c r="N41" s="68"/>
      <c r="O41" s="77"/>
      <c r="P41" s="77"/>
      <c r="Q41" s="31">
        <v>8630.0499999999993</v>
      </c>
    </row>
    <row r="42" spans="1:17" x14ac:dyDescent="0.25">
      <c r="L42" s="78" t="s">
        <v>27</v>
      </c>
      <c r="M42" s="78"/>
      <c r="N42" s="69"/>
      <c r="O42" s="76"/>
      <c r="P42" s="76"/>
      <c r="Q42" s="31">
        <f>Q38</f>
        <v>9039.39</v>
      </c>
    </row>
    <row r="43" spans="1:17" x14ac:dyDescent="0.25">
      <c r="L43" s="78" t="s">
        <v>28</v>
      </c>
      <c r="M43" s="78"/>
      <c r="N43" s="69"/>
      <c r="O43" s="76"/>
      <c r="P43" s="76"/>
      <c r="Q43" s="31">
        <f>Income!H10</f>
        <v>8400</v>
      </c>
    </row>
    <row r="44" spans="1:17" x14ac:dyDescent="0.25">
      <c r="L44" s="78" t="s">
        <v>29</v>
      </c>
      <c r="M44" s="78"/>
      <c r="N44" s="69"/>
      <c r="O44" s="76"/>
      <c r="P44" s="76"/>
      <c r="Q44" s="31">
        <f>(Q41-Q42+Q43)</f>
        <v>7990.66</v>
      </c>
    </row>
  </sheetData>
  <sheetProtection selectLockedCells="1" selectUnlockedCells="1"/>
  <mergeCells count="9">
    <mergeCell ref="L43:M43"/>
    <mergeCell ref="L44:M44"/>
    <mergeCell ref="F1:I1"/>
    <mergeCell ref="G3:H3"/>
    <mergeCell ref="A5:C5"/>
    <mergeCell ref="D5:E5"/>
    <mergeCell ref="D7:E7"/>
    <mergeCell ref="L41:M41"/>
    <mergeCell ref="L42:M42"/>
  </mergeCells>
  <printOptions verticalCentered="1" gridLines="1"/>
  <pageMargins left="3.937007874015748E-2" right="3.937007874015748E-2" top="0.35433070866141736" bottom="0.74803149606299213" header="0.31496062992125984" footer="0.31496062992125984"/>
  <pageSetup paperSize="9" scale="79" firstPageNumber="616" fitToHeight="0" orientation="landscape" cellComments="atEnd" useFirstPageNumber="1" horizontalDpi="300" verticalDpi="300" r:id="rId1"/>
  <headerFooter alignWithMargins="0">
    <oddFooter>&amp;L&amp;11Confirmed ............................... 
                   Chairman of the Meeting&amp;CDate  ..........................</oddFooter>
  </headerFooter>
  <colBreaks count="2" manualBreakCount="2">
    <brk id="1" max="1048575" man="1"/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13"/>
  <sheetViews>
    <sheetView workbookViewId="0">
      <pane xSplit="3" ySplit="4" topLeftCell="D5" activePane="bottomRight" state="frozen"/>
      <selection pane="topRight" activeCell="D1" sqref="D1"/>
      <selection pane="bottomLeft" activeCell="A3" sqref="A3"/>
      <selection pane="bottomRight" activeCell="B10" sqref="B10"/>
    </sheetView>
  </sheetViews>
  <sheetFormatPr defaultRowHeight="13.2" x14ac:dyDescent="0.25"/>
  <cols>
    <col min="1" max="1" width="7.5546875" customWidth="1"/>
    <col min="2" max="2" width="17.6640625" customWidth="1"/>
    <col min="3" max="3" width="25.6640625" bestFit="1" customWidth="1"/>
    <col min="4" max="4" width="9.6640625" style="24" customWidth="1"/>
    <col min="5" max="5" width="9.88671875" style="24" customWidth="1"/>
    <col min="6" max="7" width="9" style="24" customWidth="1"/>
    <col min="8" max="8" width="11.33203125" style="25" customWidth="1"/>
    <col min="9" max="10" width="9.88671875" customWidth="1"/>
  </cols>
  <sheetData>
    <row r="1" spans="1:10" s="2" customFormat="1" ht="24" customHeight="1" x14ac:dyDescent="0.25">
      <c r="A1" s="6" t="s">
        <v>17</v>
      </c>
      <c r="B1" s="86" t="s">
        <v>9</v>
      </c>
      <c r="C1" s="87"/>
      <c r="D1" s="7"/>
      <c r="E1" s="7"/>
      <c r="F1" s="7"/>
      <c r="G1" s="7"/>
      <c r="H1" s="8"/>
      <c r="I1" s="9"/>
      <c r="J1" s="9"/>
    </row>
    <row r="2" spans="1:10" s="2" customFormat="1" ht="10.199999999999999" x14ac:dyDescent="0.2">
      <c r="A2" s="5"/>
      <c r="B2" s="5"/>
      <c r="C2" s="4"/>
      <c r="D2" s="7"/>
      <c r="E2" s="7"/>
      <c r="F2" s="7"/>
      <c r="G2" s="7"/>
      <c r="H2" s="8"/>
      <c r="I2" s="9"/>
      <c r="J2" s="9"/>
    </row>
    <row r="3" spans="1:10" s="2" customFormat="1" ht="10.199999999999999" x14ac:dyDescent="0.2">
      <c r="A3" s="5"/>
      <c r="B3" s="5" t="s">
        <v>25</v>
      </c>
      <c r="C3" s="4"/>
      <c r="D3" s="7" t="s">
        <v>18</v>
      </c>
      <c r="E3" s="7" t="s">
        <v>19</v>
      </c>
      <c r="F3" s="7" t="s">
        <v>20</v>
      </c>
      <c r="G3" s="10" t="s">
        <v>7</v>
      </c>
      <c r="H3" s="8"/>
      <c r="I3" s="9"/>
      <c r="J3" s="9"/>
    </row>
    <row r="4" spans="1:10" s="2" customFormat="1" ht="17.25" customHeight="1" x14ac:dyDescent="0.2">
      <c r="A4" s="11" t="s">
        <v>21</v>
      </c>
      <c r="B4" s="4" t="s">
        <v>22</v>
      </c>
      <c r="C4" s="4" t="s">
        <v>6</v>
      </c>
      <c r="D4" s="10"/>
      <c r="E4" s="7"/>
      <c r="F4" s="10"/>
      <c r="G4" s="10"/>
      <c r="H4" s="8" t="s">
        <v>0</v>
      </c>
      <c r="I4" s="12"/>
      <c r="J4" s="9"/>
    </row>
    <row r="5" spans="1:10" ht="17.25" customHeight="1" x14ac:dyDescent="0.25">
      <c r="A5" s="1"/>
      <c r="B5" s="13"/>
      <c r="C5" s="13"/>
      <c r="D5" s="14"/>
      <c r="E5" s="14"/>
      <c r="F5" s="14"/>
      <c r="G5" s="14"/>
      <c r="H5" s="3"/>
      <c r="I5" s="15"/>
      <c r="J5" s="15"/>
    </row>
    <row r="6" spans="1:10" x14ac:dyDescent="0.25">
      <c r="A6" s="1" t="s">
        <v>95</v>
      </c>
      <c r="B6" s="16" t="s">
        <v>23</v>
      </c>
      <c r="C6" s="13" t="s">
        <v>19</v>
      </c>
      <c r="D6" s="14"/>
      <c r="E6" s="14">
        <v>4000</v>
      </c>
      <c r="F6" s="14"/>
      <c r="G6" s="14"/>
      <c r="H6" s="3">
        <f t="shared" ref="H6:H8" si="0">SUM(D6:G6)</f>
        <v>4000</v>
      </c>
      <c r="I6" s="15"/>
      <c r="J6" s="15"/>
    </row>
    <row r="7" spans="1:10" x14ac:dyDescent="0.25">
      <c r="A7" s="1" t="s">
        <v>94</v>
      </c>
      <c r="B7" s="16" t="s">
        <v>23</v>
      </c>
      <c r="C7" s="13" t="s">
        <v>19</v>
      </c>
      <c r="D7" s="14"/>
      <c r="E7" s="14">
        <v>4000</v>
      </c>
      <c r="F7" s="14"/>
      <c r="G7" s="14"/>
      <c r="H7" s="3">
        <f t="shared" si="0"/>
        <v>4000</v>
      </c>
      <c r="I7" s="15"/>
      <c r="J7" s="15"/>
    </row>
    <row r="8" spans="1:10" ht="10.5" customHeight="1" x14ac:dyDescent="0.25">
      <c r="A8" s="1" t="s">
        <v>91</v>
      </c>
      <c r="B8" s="1" t="s">
        <v>23</v>
      </c>
      <c r="C8" s="13" t="s">
        <v>92</v>
      </c>
      <c r="D8" s="14">
        <v>400</v>
      </c>
      <c r="E8" s="14"/>
      <c r="F8" s="14"/>
      <c r="G8" s="14"/>
      <c r="H8" s="3">
        <f t="shared" si="0"/>
        <v>400</v>
      </c>
      <c r="I8" s="17"/>
      <c r="J8" s="18"/>
    </row>
    <row r="9" spans="1:10" ht="10.5" customHeight="1" x14ac:dyDescent="0.25">
      <c r="A9" s="1"/>
      <c r="B9" s="16"/>
      <c r="C9" s="13"/>
      <c r="D9" s="14"/>
      <c r="E9" s="14"/>
      <c r="F9" s="14"/>
      <c r="G9" s="14"/>
      <c r="H9" s="3"/>
      <c r="I9" s="15"/>
      <c r="J9" s="15"/>
    </row>
    <row r="10" spans="1:10" x14ac:dyDescent="0.25">
      <c r="A10" s="19" t="s">
        <v>24</v>
      </c>
      <c r="B10" s="16"/>
      <c r="C10" s="16"/>
      <c r="D10" s="20">
        <f>SUM(D5:D9)</f>
        <v>400</v>
      </c>
      <c r="E10" s="20">
        <f>SUM(E5:E9)</f>
        <v>8000</v>
      </c>
      <c r="F10" s="20">
        <f>SUM(F5:F9)</f>
        <v>0</v>
      </c>
      <c r="G10" s="14">
        <f>SUM(G5:G9)</f>
        <v>0</v>
      </c>
      <c r="H10" s="20">
        <f>SUM(H5:H9)</f>
        <v>8400</v>
      </c>
      <c r="I10" s="20"/>
      <c r="J10" s="21"/>
    </row>
    <row r="11" spans="1:10" x14ac:dyDescent="0.25">
      <c r="A11" s="15"/>
      <c r="B11" s="15"/>
      <c r="C11" s="15"/>
      <c r="D11" s="22"/>
      <c r="E11" s="22"/>
      <c r="F11" s="22"/>
      <c r="G11" s="22"/>
      <c r="H11" s="23"/>
      <c r="I11" s="15"/>
      <c r="J11" s="15"/>
    </row>
    <row r="12" spans="1:10" x14ac:dyDescent="0.25">
      <c r="A12" s="15"/>
      <c r="B12" s="15"/>
      <c r="C12" s="15"/>
      <c r="D12" s="22"/>
      <c r="E12" s="22"/>
      <c r="F12" s="22"/>
      <c r="G12" s="22"/>
      <c r="H12" s="23"/>
      <c r="I12" s="15"/>
      <c r="J12" s="15"/>
    </row>
    <row r="13" spans="1:10" x14ac:dyDescent="0.25">
      <c r="A13" s="15"/>
      <c r="B13" s="15"/>
      <c r="C13" s="15"/>
      <c r="D13" s="22"/>
      <c r="E13" s="22"/>
      <c r="F13" s="22"/>
      <c r="G13" s="22"/>
      <c r="H13" s="23"/>
      <c r="I13" s="15"/>
      <c r="J13" s="15"/>
    </row>
  </sheetData>
  <sheetProtection selectLockedCells="1" selectUnlockedCells="1"/>
  <mergeCells count="1">
    <mergeCell ref="B1:C1"/>
  </mergeCells>
  <pageMargins left="0.74803149606299213" right="0.74803149606299213" top="0.98425196850393704" bottom="0.98425196850393704" header="0.51181102362204722" footer="0.51181102362204722"/>
  <pageSetup paperSize="9" scale="7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Expenditure</vt:lpstr>
      <vt:lpstr>Income</vt:lpstr>
      <vt:lpstr>Expenditure!Print_Titles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Young</dc:creator>
  <cp:lastModifiedBy>Durdens</cp:lastModifiedBy>
  <cp:lastPrinted>2022-08-26T09:05:38Z</cp:lastPrinted>
  <dcterms:created xsi:type="dcterms:W3CDTF">2020-09-21T11:16:13Z</dcterms:created>
  <dcterms:modified xsi:type="dcterms:W3CDTF">2022-08-26T09:08:17Z</dcterms:modified>
</cp:coreProperties>
</file>