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efa6578dce233756/Documents/East Sutton PC - Copy/FINANCE/2019-20/"/>
    </mc:Choice>
  </mc:AlternateContent>
  <xr:revisionPtr revIDLastSave="650" documentId="114_{2CBC0E15-A0D1-4713-8311-D775B0DBBD10}" xr6:coauthVersionLast="46" xr6:coauthVersionMax="46" xr10:uidLastSave="{E4AF79AA-FFD1-426C-98CD-EF029025E382}"/>
  <bookViews>
    <workbookView xWindow="-120" yWindow="-120" windowWidth="29040" windowHeight="15840" activeTab="5" xr2:uid="{00000000-000D-0000-FFFF-FFFF00000000}"/>
  </bookViews>
  <sheets>
    <sheet name="Expenses" sheetId="1" r:id="rId1"/>
    <sheet name="VAT" sheetId="6" r:id="rId2"/>
    <sheet name="Income" sheetId="2" r:id="rId3"/>
    <sheet name="Bank Rec" sheetId="3" r:id="rId4"/>
    <sheet name="Perf- Budget" sheetId="4" r:id="rId5"/>
    <sheet name="P &amp; L" sheetId="5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5" l="1"/>
  <c r="B15" i="5"/>
  <c r="E31" i="6"/>
  <c r="T80" i="1"/>
  <c r="D27" i="4"/>
  <c r="E26" i="4"/>
  <c r="E27" i="4"/>
  <c r="E28" i="4"/>
  <c r="E29" i="4"/>
  <c r="E30" i="4"/>
  <c r="E31" i="4"/>
  <c r="E80" i="1"/>
  <c r="U80" i="1"/>
  <c r="D33" i="4"/>
  <c r="Q80" i="1"/>
  <c r="D18" i="4"/>
  <c r="P80" i="1"/>
  <c r="F80" i="1"/>
  <c r="D8" i="4"/>
  <c r="G80" i="1"/>
  <c r="D9" i="4"/>
  <c r="D2" i="4"/>
  <c r="K80" i="1"/>
  <c r="D3" i="4"/>
  <c r="M80" i="1"/>
  <c r="D6" i="4"/>
  <c r="I80" i="1"/>
  <c r="H80" i="1"/>
  <c r="D13" i="4"/>
  <c r="J80" i="1"/>
  <c r="D14" i="4"/>
  <c r="R80" i="1"/>
  <c r="D15" i="4"/>
  <c r="S80" i="1"/>
  <c r="D16" i="4"/>
  <c r="D17" i="4"/>
  <c r="N80" i="1"/>
  <c r="D19" i="4"/>
  <c r="L80" i="1"/>
  <c r="O80" i="1"/>
  <c r="D20" i="4"/>
  <c r="D32" i="4"/>
  <c r="B32" i="4"/>
  <c r="F44" i="5"/>
  <c r="F46" i="5"/>
  <c r="B13" i="5"/>
  <c r="B14" i="5"/>
  <c r="F16" i="5"/>
  <c r="B17" i="5"/>
  <c r="B18" i="5"/>
  <c r="B19" i="5"/>
  <c r="B20" i="5"/>
  <c r="B21" i="5"/>
  <c r="B22" i="5"/>
  <c r="B23" i="5"/>
  <c r="B24" i="5"/>
  <c r="B25" i="5"/>
  <c r="G28" i="5"/>
  <c r="A10" i="5"/>
  <c r="G9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9" i="4"/>
  <c r="E20" i="4"/>
  <c r="E21" i="4"/>
  <c r="E22" i="4"/>
  <c r="E23" i="4"/>
  <c r="E24" i="4"/>
  <c r="E25" i="4"/>
  <c r="E12" i="2"/>
  <c r="B6" i="5"/>
  <c r="F12" i="2"/>
  <c r="B7" i="5"/>
  <c r="G10" i="5"/>
  <c r="G30" i="5"/>
  <c r="A28" i="5"/>
  <c r="A30" i="5"/>
  <c r="F38" i="5"/>
  <c r="D12" i="2"/>
  <c r="F36" i="5"/>
  <c r="F37" i="5"/>
  <c r="F39" i="5"/>
  <c r="E2" i="4"/>
  <c r="E82" i="1"/>
  <c r="E84" i="1"/>
  <c r="G15" i="3"/>
  <c r="G17" i="3"/>
  <c r="G6" i="3"/>
  <c r="G4" i="3"/>
  <c r="G12" i="2"/>
  <c r="H12" i="2"/>
  <c r="G5" i="3"/>
  <c r="G7" i="3"/>
  <c r="I11" i="3"/>
</calcChain>
</file>

<file path=xl/sharedStrings.xml><?xml version="1.0" encoding="utf-8"?>
<sst xmlns="http://schemas.openxmlformats.org/spreadsheetml/2006/main" count="427" uniqueCount="146">
  <si>
    <t>Detail</t>
  </si>
  <si>
    <t>Amount</t>
  </si>
  <si>
    <t>Clerk</t>
  </si>
  <si>
    <t xml:space="preserve"> office</t>
  </si>
  <si>
    <t>Training</t>
  </si>
  <si>
    <t>Street Lighting</t>
  </si>
  <si>
    <t>Audit Fee</t>
  </si>
  <si>
    <t>Play Area</t>
  </si>
  <si>
    <t>Ins</t>
  </si>
  <si>
    <t>Bank Chgs</t>
  </si>
  <si>
    <t>Pension</t>
  </si>
  <si>
    <t>Subs</t>
  </si>
  <si>
    <t>Phone</t>
  </si>
  <si>
    <t>Filmer Hall</t>
  </si>
  <si>
    <t>Donation</t>
  </si>
  <si>
    <t>VAT</t>
  </si>
  <si>
    <t>Date</t>
  </si>
  <si>
    <t>Payee</t>
  </si>
  <si>
    <t>Details</t>
  </si>
  <si>
    <t>PSS</t>
  </si>
  <si>
    <t>Precept</t>
  </si>
  <si>
    <t>Bequest</t>
  </si>
  <si>
    <t>Grants</t>
  </si>
  <si>
    <t>Add Income</t>
  </si>
  <si>
    <t>Less Expenditure</t>
  </si>
  <si>
    <t>Balance at Bank</t>
  </si>
  <si>
    <t>Diff</t>
  </si>
  <si>
    <t>Balances at Bank</t>
  </si>
  <si>
    <t>Less o/s cheques</t>
  </si>
  <si>
    <t xml:space="preserve">Prepared by </t>
  </si>
  <si>
    <t>J. Burnett</t>
  </si>
  <si>
    <t>date</t>
  </si>
  <si>
    <t>Signed</t>
  </si>
  <si>
    <t>..................................</t>
  </si>
  <si>
    <t>Street Cleaning</t>
  </si>
  <si>
    <t>Streetlighting power</t>
  </si>
  <si>
    <t>Street Lighting Reps</t>
  </si>
  <si>
    <t>Parish Signage</t>
  </si>
  <si>
    <t xml:space="preserve">Playground </t>
  </si>
  <si>
    <t>Contingency</t>
  </si>
  <si>
    <t>Clerks Salary</t>
  </si>
  <si>
    <t>Office</t>
  </si>
  <si>
    <t>SLCC sub</t>
  </si>
  <si>
    <t>Stationery / Postage /Copier</t>
  </si>
  <si>
    <t>KALC Courses</t>
  </si>
  <si>
    <t>Village Hall Hire</t>
  </si>
  <si>
    <t>Donations</t>
  </si>
  <si>
    <t>Subscriptions</t>
  </si>
  <si>
    <t>Insurance</t>
  </si>
  <si>
    <t>Audit/Bank Costs</t>
  </si>
  <si>
    <t>Chairmans Allowance</t>
  </si>
  <si>
    <t>JPG</t>
  </si>
  <si>
    <t>Section 137</t>
  </si>
  <si>
    <t>Budget</t>
  </si>
  <si>
    <t>Exps</t>
  </si>
  <si>
    <t>perf/budget</t>
  </si>
  <si>
    <t>Opening Balance 1/4/17</t>
  </si>
  <si>
    <t>Stationery  Computer</t>
  </si>
  <si>
    <t>Prop Exps</t>
  </si>
  <si>
    <t>PROFIT AND LOSS ACCOUNT</t>
  </si>
  <si>
    <t>INCOME</t>
  </si>
  <si>
    <t>PARISH SERVICE SCHEME</t>
  </si>
  <si>
    <t>PRECEPT</t>
  </si>
  <si>
    <t>EXPENSES</t>
  </si>
  <si>
    <t>STREET LIGHTING POWER</t>
  </si>
  <si>
    <t>BANK CHARGES</t>
  </si>
  <si>
    <t>PLAYGROUNDS</t>
  </si>
  <si>
    <t>OPEN SPACES</t>
  </si>
  <si>
    <t>RENT</t>
  </si>
  <si>
    <t>CLERKS COSTS</t>
  </si>
  <si>
    <t>POSTAGE AND STATIONERY</t>
  </si>
  <si>
    <t>SUBS</t>
  </si>
  <si>
    <t>TRAINING</t>
  </si>
  <si>
    <t>DONATIONS</t>
  </si>
  <si>
    <t>INSURANCE</t>
  </si>
  <si>
    <t>AUDIT FEE</t>
  </si>
  <si>
    <t>UNDERSPEND</t>
  </si>
  <si>
    <t>BANK RECONCILIATION</t>
  </si>
  <si>
    <t>Legal Fees</t>
  </si>
  <si>
    <t xml:space="preserve">Nationwide </t>
  </si>
  <si>
    <t>GDPR</t>
  </si>
  <si>
    <t>Unity 1/4/19 No 59</t>
  </si>
  <si>
    <t>CONTRA</t>
  </si>
  <si>
    <t>2018/19</t>
  </si>
  <si>
    <t>WAR MEMORIAL</t>
  </si>
  <si>
    <t>Opening Balance 1/4/19</t>
  </si>
  <si>
    <t>EDF</t>
  </si>
  <si>
    <t>Street lighting</t>
  </si>
  <si>
    <t>d/d</t>
  </si>
  <si>
    <t>HMRC</t>
  </si>
  <si>
    <t>Online</t>
  </si>
  <si>
    <t>Paye month 12</t>
  </si>
  <si>
    <t>KALC</t>
  </si>
  <si>
    <t>Subscription</t>
  </si>
  <si>
    <t>SVPC</t>
  </si>
  <si>
    <t>Room hire</t>
  </si>
  <si>
    <t>M Sherwood</t>
  </si>
  <si>
    <t>Computer reps</t>
  </si>
  <si>
    <t>J Burnett</t>
  </si>
  <si>
    <t>Salary</t>
  </si>
  <si>
    <t>Paye month 1</t>
  </si>
  <si>
    <t>MBC</t>
  </si>
  <si>
    <t>War Memorial (ring fenced)</t>
  </si>
  <si>
    <t>Notice Boards (ring fenced)</t>
  </si>
  <si>
    <t>Fencing</t>
  </si>
  <si>
    <t>Mobile Phone</t>
  </si>
  <si>
    <t>Street lighting conversion to LED</t>
  </si>
  <si>
    <t>Maintenance of LED</t>
  </si>
  <si>
    <t>New phone Line</t>
  </si>
  <si>
    <t>Tailored Wealth</t>
  </si>
  <si>
    <t>Paye month 3</t>
  </si>
  <si>
    <t>Unity</t>
  </si>
  <si>
    <t>Service Charge</t>
  </si>
  <si>
    <t>Lionel Robbins</t>
  </si>
  <si>
    <t>Internal Audit</t>
  </si>
  <si>
    <t>Paye</t>
  </si>
  <si>
    <t>Software security</t>
  </si>
  <si>
    <t xml:space="preserve">Paye </t>
  </si>
  <si>
    <t>Came &amp; Co</t>
  </si>
  <si>
    <t>Cilca</t>
  </si>
  <si>
    <t>Paye month 7</t>
  </si>
  <si>
    <t>Paye month 8</t>
  </si>
  <si>
    <t>Paye month 9</t>
  </si>
  <si>
    <t>RBL</t>
  </si>
  <si>
    <t>Charges</t>
  </si>
  <si>
    <t>T Harris</t>
  </si>
  <si>
    <t>Grass cutting</t>
  </si>
  <si>
    <t>Plus net</t>
  </si>
  <si>
    <t>Broadband</t>
  </si>
  <si>
    <t>Rent 2018 and 2019</t>
  </si>
  <si>
    <t>Paye month 10</t>
  </si>
  <si>
    <t>Mackelden Fencing</t>
  </si>
  <si>
    <t>Play area fence</t>
  </si>
  <si>
    <t>ICO</t>
  </si>
  <si>
    <t>Data protection</t>
  </si>
  <si>
    <t>McAfee</t>
  </si>
  <si>
    <t>Unity 31/3/2020 No 75</t>
  </si>
  <si>
    <t>Grant</t>
  </si>
  <si>
    <t>IE6410804G</t>
  </si>
  <si>
    <t>Pension Admin</t>
  </si>
  <si>
    <t>Suppliers Vat Reg No</t>
  </si>
  <si>
    <t>Vat amount</t>
  </si>
  <si>
    <t>To whom supplied</t>
  </si>
  <si>
    <t>ESPC</t>
  </si>
  <si>
    <t>2019/20</t>
  </si>
  <si>
    <t>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</si>
</sst>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1"/>
      <color indexed="8"/>
      <name val="Calisto MT"/>
      <family val="1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0" fillId="0" borderId="0" xfId="0" applyNumberFormat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2" fontId="5" fillId="0" borderId="0" xfId="0" applyNumberFormat="1" applyFont="1"/>
    <xf numFmtId="0" fontId="6" fillId="0" borderId="1" xfId="0" applyFont="1" applyBorder="1"/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/>
    <xf numFmtId="2" fontId="0" fillId="0" borderId="11" xfId="0" applyNumberFormat="1" applyBorder="1"/>
    <xf numFmtId="0" fontId="7" fillId="0" borderId="0" xfId="0" applyFont="1"/>
    <xf numFmtId="0" fontId="0" fillId="0" borderId="0" xfId="0" applyAlignment="1">
      <alignment vertic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2" fontId="5" fillId="0" borderId="1" xfId="0" applyNumberFormat="1" applyFont="1" applyBorder="1"/>
    <xf numFmtId="14" fontId="2" fillId="0" borderId="1" xfId="0" applyNumberFormat="1" applyFont="1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 applyBorder="1"/>
    <xf numFmtId="1" fontId="0" fillId="0" borderId="0" xfId="0" applyNumberFormat="1"/>
    <xf numFmtId="0" fontId="2" fillId="0" borderId="1" xfId="0" applyNumberFormat="1" applyFont="1" applyBorder="1"/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0"/>
  <sheetViews>
    <sheetView workbookViewId="0">
      <pane xSplit="5" ySplit="1" topLeftCell="F62" activePane="bottomRight" state="frozen"/>
      <selection pane="topRight" activeCell="F1" sqref="F1"/>
      <selection pane="bottomLeft" activeCell="A2" sqref="A2"/>
      <selection pane="bottomRight" activeCell="F80" sqref="F80:U80"/>
    </sheetView>
  </sheetViews>
  <sheetFormatPr defaultRowHeight="15" x14ac:dyDescent="0.25"/>
  <cols>
    <col min="1" max="1" width="6.7109375" customWidth="1"/>
    <col min="2" max="2" width="14.7109375" customWidth="1"/>
    <col min="3" max="3" width="15.85546875" customWidth="1"/>
    <col min="5" max="5" width="8.85546875" customWidth="1"/>
    <col min="6" max="6" width="6.85546875" customWidth="1"/>
    <col min="7" max="7" width="8.85546875" customWidth="1"/>
    <col min="8" max="9" width="7.85546875" customWidth="1"/>
    <col min="10" max="10" width="7.5703125" customWidth="1"/>
    <col min="11" max="11" width="7.28515625" customWidth="1"/>
    <col min="12" max="12" width="7.5703125" customWidth="1"/>
    <col min="13" max="13" width="8.140625" customWidth="1"/>
    <col min="14" max="14" width="7.42578125" customWidth="1"/>
    <col min="15" max="15" width="7.7109375" customWidth="1"/>
    <col min="16" max="17" width="8.140625" customWidth="1"/>
    <col min="18" max="18" width="9" customWidth="1"/>
  </cols>
  <sheetData>
    <row r="1" spans="1:21" ht="23.25" x14ac:dyDescent="0.25">
      <c r="A1" s="1" t="s">
        <v>16</v>
      </c>
      <c r="B1" s="1" t="s">
        <v>17</v>
      </c>
      <c r="C1" s="1" t="s">
        <v>0</v>
      </c>
      <c r="D1" s="26"/>
      <c r="E1" s="26" t="s">
        <v>1</v>
      </c>
      <c r="F1" s="27" t="s">
        <v>2</v>
      </c>
      <c r="G1" s="27" t="s">
        <v>3</v>
      </c>
      <c r="H1" s="28" t="s">
        <v>57</v>
      </c>
      <c r="I1" s="27" t="s">
        <v>128</v>
      </c>
      <c r="J1" s="27" t="s">
        <v>4</v>
      </c>
      <c r="K1" s="28" t="s">
        <v>5</v>
      </c>
      <c r="L1" s="27" t="s">
        <v>6</v>
      </c>
      <c r="M1" s="27" t="s">
        <v>7</v>
      </c>
      <c r="N1" s="27" t="s">
        <v>8</v>
      </c>
      <c r="O1" s="27" t="s">
        <v>9</v>
      </c>
      <c r="P1" s="27" t="s">
        <v>10</v>
      </c>
      <c r="Q1" s="27" t="s">
        <v>11</v>
      </c>
      <c r="R1" s="27" t="s">
        <v>13</v>
      </c>
      <c r="S1" s="27" t="s">
        <v>14</v>
      </c>
      <c r="T1" s="27" t="s">
        <v>104</v>
      </c>
      <c r="U1" s="27" t="s">
        <v>15</v>
      </c>
    </row>
    <row r="2" spans="1:21" x14ac:dyDescent="0.25">
      <c r="A2" s="29">
        <v>43567</v>
      </c>
      <c r="B2" s="30" t="s">
        <v>86</v>
      </c>
      <c r="C2" s="30" t="s">
        <v>87</v>
      </c>
      <c r="D2" s="30" t="s">
        <v>88</v>
      </c>
      <c r="E2" s="31">
        <v>78.81</v>
      </c>
      <c r="F2" s="32"/>
      <c r="G2" s="32"/>
      <c r="H2" s="32"/>
      <c r="I2" s="32"/>
      <c r="J2" s="32"/>
      <c r="K2" s="32">
        <v>75.05</v>
      </c>
      <c r="L2" s="32"/>
      <c r="M2" s="32"/>
      <c r="N2" s="32"/>
      <c r="O2" s="32"/>
      <c r="P2" s="32"/>
      <c r="Q2" s="32"/>
      <c r="R2" s="32"/>
      <c r="S2" s="32"/>
      <c r="T2" s="32"/>
      <c r="U2" s="33">
        <v>3.76</v>
      </c>
    </row>
    <row r="3" spans="1:21" x14ac:dyDescent="0.25">
      <c r="A3" s="29">
        <v>43571</v>
      </c>
      <c r="B3" s="30" t="s">
        <v>89</v>
      </c>
      <c r="C3" s="30" t="s">
        <v>91</v>
      </c>
      <c r="D3" s="30" t="s">
        <v>90</v>
      </c>
      <c r="E3" s="31">
        <v>38</v>
      </c>
      <c r="F3" s="32">
        <v>38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x14ac:dyDescent="0.25">
      <c r="A4" s="29"/>
      <c r="B4" s="30" t="s">
        <v>92</v>
      </c>
      <c r="C4" s="30" t="s">
        <v>93</v>
      </c>
      <c r="D4" s="30" t="s">
        <v>90</v>
      </c>
      <c r="E4" s="31">
        <v>175.01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>
        <v>145.84</v>
      </c>
      <c r="R4" s="32"/>
      <c r="S4" s="32"/>
      <c r="T4" s="32"/>
      <c r="U4" s="33">
        <v>29.17</v>
      </c>
    </row>
    <row r="5" spans="1:21" x14ac:dyDescent="0.25">
      <c r="A5" s="29"/>
      <c r="B5" s="30" t="s">
        <v>94</v>
      </c>
      <c r="C5" s="30" t="s">
        <v>95</v>
      </c>
      <c r="D5" s="30" t="s">
        <v>90</v>
      </c>
      <c r="E5" s="31">
        <v>39</v>
      </c>
      <c r="F5" s="32"/>
      <c r="G5" s="32">
        <v>39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x14ac:dyDescent="0.25">
      <c r="A6" s="29"/>
      <c r="B6" s="30" t="s">
        <v>96</v>
      </c>
      <c r="C6" s="30" t="s">
        <v>97</v>
      </c>
      <c r="D6" s="30" t="s">
        <v>90</v>
      </c>
      <c r="E6" s="31">
        <v>40</v>
      </c>
      <c r="F6" s="32"/>
      <c r="G6" s="32"/>
      <c r="H6" s="32">
        <v>40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x14ac:dyDescent="0.25">
      <c r="A7" s="29">
        <v>43585</v>
      </c>
      <c r="B7" s="30" t="s">
        <v>109</v>
      </c>
      <c r="C7" s="30" t="s">
        <v>10</v>
      </c>
      <c r="D7" s="30" t="s">
        <v>88</v>
      </c>
      <c r="E7" s="31">
        <v>13.2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>
        <v>11</v>
      </c>
      <c r="Q7" s="32"/>
      <c r="R7" s="32"/>
      <c r="S7" s="32"/>
      <c r="T7" s="32"/>
      <c r="U7" s="33">
        <v>2.2000000000000002</v>
      </c>
    </row>
    <row r="8" spans="1:21" x14ac:dyDescent="0.25">
      <c r="A8" s="29">
        <v>43587</v>
      </c>
      <c r="B8" s="30" t="s">
        <v>98</v>
      </c>
      <c r="C8" s="30" t="s">
        <v>99</v>
      </c>
      <c r="D8" s="30" t="s">
        <v>90</v>
      </c>
      <c r="E8" s="31">
        <v>155.68</v>
      </c>
      <c r="F8" s="32">
        <v>155.68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x14ac:dyDescent="0.25">
      <c r="A9" s="29">
        <v>43599</v>
      </c>
      <c r="B9" s="30" t="s">
        <v>86</v>
      </c>
      <c r="C9" s="30" t="s">
        <v>87</v>
      </c>
      <c r="D9" s="30" t="s">
        <v>88</v>
      </c>
      <c r="E9" s="31">
        <v>76.25</v>
      </c>
      <c r="F9" s="32"/>
      <c r="G9" s="32"/>
      <c r="H9" s="32"/>
      <c r="I9" s="32"/>
      <c r="J9" s="32"/>
      <c r="K9" s="32">
        <v>72.62</v>
      </c>
      <c r="L9" s="32"/>
      <c r="M9" s="32"/>
      <c r="N9" s="32"/>
      <c r="O9" s="32"/>
      <c r="P9" s="32"/>
      <c r="Q9" s="32"/>
      <c r="R9" s="32"/>
      <c r="S9" s="32"/>
      <c r="T9" s="32"/>
      <c r="U9" s="33">
        <v>3.63</v>
      </c>
    </row>
    <row r="10" spans="1:21" x14ac:dyDescent="0.25">
      <c r="A10" s="29">
        <v>43606</v>
      </c>
      <c r="B10" s="30" t="s">
        <v>89</v>
      </c>
      <c r="C10" s="30" t="s">
        <v>100</v>
      </c>
      <c r="D10" s="30" t="s">
        <v>90</v>
      </c>
      <c r="E10" s="31">
        <v>38.799999999999997</v>
      </c>
      <c r="F10" s="32">
        <v>38.799999999999997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1:21" x14ac:dyDescent="0.25">
      <c r="A11" s="29"/>
      <c r="B11" s="30" t="s">
        <v>94</v>
      </c>
      <c r="C11" s="30" t="s">
        <v>95</v>
      </c>
      <c r="D11" s="30" t="s">
        <v>90</v>
      </c>
      <c r="E11" s="31">
        <v>39</v>
      </c>
      <c r="F11" s="32"/>
      <c r="G11" s="32">
        <v>39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x14ac:dyDescent="0.25">
      <c r="A12" s="29">
        <v>43616</v>
      </c>
      <c r="B12" s="30" t="s">
        <v>109</v>
      </c>
      <c r="C12" s="30" t="s">
        <v>10</v>
      </c>
      <c r="D12" s="30" t="s">
        <v>88</v>
      </c>
      <c r="E12" s="31">
        <v>13.2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v>11</v>
      </c>
      <c r="Q12" s="32"/>
      <c r="R12" s="32"/>
      <c r="S12" s="32"/>
      <c r="T12" s="32"/>
      <c r="U12" s="33">
        <v>2.2000000000000002</v>
      </c>
    </row>
    <row r="13" spans="1:21" x14ac:dyDescent="0.25">
      <c r="A13" s="29">
        <v>43621</v>
      </c>
      <c r="B13" s="30" t="s">
        <v>98</v>
      </c>
      <c r="C13" s="30" t="s">
        <v>99</v>
      </c>
      <c r="D13" s="30" t="s">
        <v>90</v>
      </c>
      <c r="E13" s="31">
        <v>155.68</v>
      </c>
      <c r="F13" s="32">
        <v>155.68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</row>
    <row r="14" spans="1:21" x14ac:dyDescent="0.25">
      <c r="A14" s="29">
        <v>43628</v>
      </c>
      <c r="B14" s="30" t="s">
        <v>86</v>
      </c>
      <c r="C14" s="30" t="s">
        <v>87</v>
      </c>
      <c r="D14" s="30" t="s">
        <v>88</v>
      </c>
      <c r="E14" s="31">
        <v>78.81</v>
      </c>
      <c r="F14" s="32"/>
      <c r="G14" s="32"/>
      <c r="H14" s="32"/>
      <c r="I14" s="32"/>
      <c r="J14" s="32"/>
      <c r="K14" s="32">
        <v>75.05</v>
      </c>
      <c r="L14" s="32"/>
      <c r="M14" s="32"/>
      <c r="N14" s="32"/>
      <c r="O14" s="32"/>
      <c r="P14" s="32"/>
      <c r="Q14" s="32"/>
      <c r="R14" s="32"/>
      <c r="S14" s="32"/>
      <c r="T14" s="32"/>
      <c r="U14" s="33">
        <v>3.76</v>
      </c>
    </row>
    <row r="15" spans="1:21" x14ac:dyDescent="0.25">
      <c r="A15" s="29">
        <v>43641</v>
      </c>
      <c r="B15" s="30" t="s">
        <v>109</v>
      </c>
      <c r="C15" s="30" t="s">
        <v>10</v>
      </c>
      <c r="D15" s="30" t="s">
        <v>88</v>
      </c>
      <c r="E15" s="31">
        <v>13.2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>
        <v>11</v>
      </c>
      <c r="Q15" s="32"/>
      <c r="R15" s="32"/>
      <c r="S15" s="32"/>
      <c r="T15" s="32"/>
      <c r="U15" s="33">
        <v>2.2000000000000002</v>
      </c>
    </row>
    <row r="16" spans="1:21" x14ac:dyDescent="0.25">
      <c r="A16" s="29">
        <v>43644</v>
      </c>
      <c r="B16" s="30" t="s">
        <v>111</v>
      </c>
      <c r="C16" s="30" t="s">
        <v>112</v>
      </c>
      <c r="D16" s="30" t="s">
        <v>88</v>
      </c>
      <c r="E16" s="31">
        <v>18</v>
      </c>
      <c r="F16" s="32"/>
      <c r="G16" s="32"/>
      <c r="H16" s="32"/>
      <c r="I16" s="32"/>
      <c r="J16" s="32"/>
      <c r="K16" s="32"/>
      <c r="L16" s="32"/>
      <c r="M16" s="32"/>
      <c r="N16" s="32"/>
      <c r="O16" s="32">
        <v>18</v>
      </c>
      <c r="P16" s="32"/>
      <c r="Q16" s="32"/>
      <c r="R16" s="32"/>
      <c r="S16" s="32"/>
      <c r="T16" s="32"/>
      <c r="U16" s="33"/>
    </row>
    <row r="17" spans="1:21" x14ac:dyDescent="0.25">
      <c r="A17" s="29">
        <v>43647</v>
      </c>
      <c r="B17" s="30" t="s">
        <v>113</v>
      </c>
      <c r="C17" s="30" t="s">
        <v>114</v>
      </c>
      <c r="D17" s="30" t="s">
        <v>90</v>
      </c>
      <c r="E17" s="31">
        <v>50</v>
      </c>
      <c r="F17" s="32"/>
      <c r="G17" s="32"/>
      <c r="H17" s="32"/>
      <c r="I17" s="32"/>
      <c r="J17" s="32"/>
      <c r="K17" s="32"/>
      <c r="L17" s="32">
        <v>50</v>
      </c>
      <c r="M17" s="32"/>
      <c r="N17" s="32"/>
      <c r="O17" s="32"/>
      <c r="P17" s="32"/>
      <c r="Q17" s="32"/>
      <c r="R17" s="32"/>
      <c r="S17" s="32"/>
      <c r="T17" s="32"/>
      <c r="U17" s="33"/>
    </row>
    <row r="18" spans="1:21" x14ac:dyDescent="0.25">
      <c r="A18" s="29"/>
      <c r="B18" s="30" t="s">
        <v>89</v>
      </c>
      <c r="C18" s="30" t="s">
        <v>115</v>
      </c>
      <c r="D18" s="30" t="s">
        <v>90</v>
      </c>
      <c r="E18" s="31">
        <v>38.799999999999997</v>
      </c>
      <c r="F18" s="32">
        <v>38.799999999999997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</row>
    <row r="19" spans="1:21" x14ac:dyDescent="0.25">
      <c r="A19" s="29"/>
      <c r="B19" s="30" t="s">
        <v>98</v>
      </c>
      <c r="C19" s="30" t="s">
        <v>116</v>
      </c>
      <c r="D19" s="30" t="s">
        <v>90</v>
      </c>
      <c r="E19" s="31">
        <v>59.99</v>
      </c>
      <c r="F19" s="32"/>
      <c r="G19" s="32"/>
      <c r="H19" s="32">
        <v>59.99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</row>
    <row r="20" spans="1:21" x14ac:dyDescent="0.25">
      <c r="A20" s="29"/>
      <c r="B20" s="30" t="s">
        <v>94</v>
      </c>
      <c r="C20" s="30" t="s">
        <v>95</v>
      </c>
      <c r="D20" s="30" t="s">
        <v>90</v>
      </c>
      <c r="E20" s="31">
        <v>39</v>
      </c>
      <c r="F20" s="32"/>
      <c r="G20" s="32">
        <v>39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</row>
    <row r="21" spans="1:21" x14ac:dyDescent="0.25">
      <c r="A21" s="29">
        <v>43649</v>
      </c>
      <c r="B21" s="30" t="s">
        <v>98</v>
      </c>
      <c r="C21" s="30" t="s">
        <v>99</v>
      </c>
      <c r="D21" s="30" t="s">
        <v>90</v>
      </c>
      <c r="E21" s="31">
        <v>155.47999999999999</v>
      </c>
      <c r="F21" s="32">
        <v>155.47999999999999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</row>
    <row r="22" spans="1:21" x14ac:dyDescent="0.25">
      <c r="A22" s="29">
        <v>43658</v>
      </c>
      <c r="B22" s="30" t="s">
        <v>86</v>
      </c>
      <c r="C22" s="30" t="s">
        <v>87</v>
      </c>
      <c r="D22" s="30" t="s">
        <v>88</v>
      </c>
      <c r="E22" s="31">
        <v>76.260000000000005</v>
      </c>
      <c r="F22" s="32"/>
      <c r="G22" s="32"/>
      <c r="H22" s="32"/>
      <c r="I22" s="32"/>
      <c r="J22" s="32"/>
      <c r="K22" s="32">
        <v>72.62</v>
      </c>
      <c r="L22" s="32"/>
      <c r="M22" s="32"/>
      <c r="N22" s="32"/>
      <c r="O22" s="32"/>
      <c r="P22" s="32"/>
      <c r="Q22" s="32"/>
      <c r="R22" s="32"/>
      <c r="S22" s="32"/>
      <c r="T22" s="32"/>
      <c r="U22" s="33">
        <v>3.64</v>
      </c>
    </row>
    <row r="23" spans="1:21" x14ac:dyDescent="0.25">
      <c r="A23" s="29">
        <v>43661</v>
      </c>
      <c r="B23" s="30" t="s">
        <v>89</v>
      </c>
      <c r="C23" s="30" t="s">
        <v>110</v>
      </c>
      <c r="D23" s="30" t="s">
        <v>90</v>
      </c>
      <c r="E23" s="31">
        <v>39</v>
      </c>
      <c r="F23" s="32">
        <v>39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/>
    </row>
    <row r="24" spans="1:21" x14ac:dyDescent="0.25">
      <c r="A24" s="29"/>
      <c r="B24" s="30" t="s">
        <v>94</v>
      </c>
      <c r="C24" s="30" t="s">
        <v>95</v>
      </c>
      <c r="D24" s="30" t="s">
        <v>90</v>
      </c>
      <c r="E24" s="31">
        <v>39</v>
      </c>
      <c r="F24" s="32"/>
      <c r="G24" s="32">
        <v>39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</row>
    <row r="25" spans="1:21" x14ac:dyDescent="0.25">
      <c r="A25" s="29">
        <v>43676</v>
      </c>
      <c r="B25" s="30" t="s">
        <v>109</v>
      </c>
      <c r="C25" s="30" t="s">
        <v>10</v>
      </c>
      <c r="D25" s="30" t="s">
        <v>88</v>
      </c>
      <c r="E25" s="31">
        <v>13.2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>
        <v>11</v>
      </c>
      <c r="Q25" s="32"/>
      <c r="R25" s="32"/>
      <c r="S25" s="32"/>
      <c r="T25" s="32"/>
      <c r="U25" s="33">
        <v>2.2000000000000002</v>
      </c>
    </row>
    <row r="26" spans="1:21" x14ac:dyDescent="0.25">
      <c r="A26" s="29">
        <v>43677</v>
      </c>
      <c r="B26" s="30" t="s">
        <v>98</v>
      </c>
      <c r="C26" s="30" t="s">
        <v>99</v>
      </c>
      <c r="D26" s="30" t="s">
        <v>90</v>
      </c>
      <c r="E26" s="31">
        <v>155.68</v>
      </c>
      <c r="F26" s="32">
        <v>155.68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3"/>
    </row>
    <row r="27" spans="1:21" x14ac:dyDescent="0.25">
      <c r="A27" s="29">
        <v>43689</v>
      </c>
      <c r="B27" s="30" t="s">
        <v>86</v>
      </c>
      <c r="C27" s="30" t="s">
        <v>87</v>
      </c>
      <c r="D27" s="30" t="s">
        <v>88</v>
      </c>
      <c r="E27" s="31">
        <v>78.81</v>
      </c>
      <c r="F27" s="32"/>
      <c r="G27" s="32"/>
      <c r="H27" s="32"/>
      <c r="I27" s="32"/>
      <c r="J27" s="32"/>
      <c r="K27" s="32">
        <v>75.05</v>
      </c>
      <c r="L27" s="32"/>
      <c r="M27" s="32"/>
      <c r="N27" s="32"/>
      <c r="O27" s="32"/>
      <c r="P27" s="32"/>
      <c r="Q27" s="32"/>
      <c r="R27" s="32"/>
      <c r="S27" s="32"/>
      <c r="T27" s="32"/>
      <c r="U27" s="33">
        <v>3.76</v>
      </c>
    </row>
    <row r="28" spans="1:21" x14ac:dyDescent="0.25">
      <c r="A28" s="29">
        <v>43707</v>
      </c>
      <c r="B28" s="30" t="s">
        <v>109</v>
      </c>
      <c r="C28" s="30" t="s">
        <v>10</v>
      </c>
      <c r="D28" s="30" t="s">
        <v>88</v>
      </c>
      <c r="E28" s="31">
        <v>13.2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>
        <v>11</v>
      </c>
      <c r="Q28" s="32"/>
      <c r="R28" s="32"/>
      <c r="S28" s="32"/>
      <c r="T28" s="32"/>
      <c r="U28" s="33">
        <v>2.2000000000000002</v>
      </c>
    </row>
    <row r="29" spans="1:21" x14ac:dyDescent="0.25">
      <c r="A29" s="29">
        <v>43713</v>
      </c>
      <c r="B29" s="30" t="s">
        <v>89</v>
      </c>
      <c r="C29" s="30" t="s">
        <v>117</v>
      </c>
      <c r="D29" s="30" t="s">
        <v>90</v>
      </c>
      <c r="E29" s="31">
        <v>39</v>
      </c>
      <c r="F29" s="32">
        <v>39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3"/>
    </row>
    <row r="30" spans="1:21" x14ac:dyDescent="0.25">
      <c r="A30" s="29"/>
      <c r="B30" s="30" t="s">
        <v>98</v>
      </c>
      <c r="C30" s="30" t="s">
        <v>99</v>
      </c>
      <c r="D30" s="30" t="s">
        <v>90</v>
      </c>
      <c r="E30" s="31">
        <v>155.47999999999999</v>
      </c>
      <c r="F30" s="32">
        <v>155.47999999999999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3"/>
    </row>
    <row r="31" spans="1:21" x14ac:dyDescent="0.25">
      <c r="A31" s="29">
        <v>43720</v>
      </c>
      <c r="B31" s="30" t="s">
        <v>86</v>
      </c>
      <c r="C31" s="30" t="s">
        <v>87</v>
      </c>
      <c r="D31" s="30" t="s">
        <v>88</v>
      </c>
      <c r="E31" s="31">
        <v>78.81</v>
      </c>
      <c r="F31" s="32"/>
      <c r="G31" s="32"/>
      <c r="H31" s="32"/>
      <c r="I31" s="32"/>
      <c r="J31" s="32"/>
      <c r="K31" s="32">
        <v>75.05</v>
      </c>
      <c r="L31" s="32"/>
      <c r="M31" s="32"/>
      <c r="N31" s="32"/>
      <c r="O31" s="32"/>
      <c r="P31" s="32"/>
      <c r="Q31" s="32"/>
      <c r="R31" s="32"/>
      <c r="S31" s="32"/>
      <c r="T31" s="32"/>
      <c r="U31" s="33">
        <v>3.76</v>
      </c>
    </row>
    <row r="32" spans="1:21" x14ac:dyDescent="0.25">
      <c r="A32" s="29">
        <v>43731</v>
      </c>
      <c r="B32" s="30" t="s">
        <v>118</v>
      </c>
      <c r="C32" s="30" t="s">
        <v>48</v>
      </c>
      <c r="D32" s="30" t="s">
        <v>90</v>
      </c>
      <c r="E32" s="31">
        <v>465.3</v>
      </c>
      <c r="F32" s="32"/>
      <c r="G32" s="32"/>
      <c r="H32" s="32"/>
      <c r="I32" s="32"/>
      <c r="J32" s="32"/>
      <c r="K32" s="32"/>
      <c r="L32" s="32"/>
      <c r="M32" s="32"/>
      <c r="N32" s="32">
        <v>465.3</v>
      </c>
      <c r="O32" s="32"/>
      <c r="P32" s="32"/>
      <c r="Q32" s="32"/>
      <c r="R32" s="32"/>
      <c r="S32" s="32"/>
      <c r="T32" s="32"/>
      <c r="U32" s="33"/>
    </row>
    <row r="33" spans="1:21" x14ac:dyDescent="0.25">
      <c r="A33" s="29"/>
      <c r="B33" s="30" t="s">
        <v>89</v>
      </c>
      <c r="C33" s="30" t="s">
        <v>115</v>
      </c>
      <c r="D33" s="30" t="s">
        <v>90</v>
      </c>
      <c r="E33" s="31">
        <v>38.799999999999997</v>
      </c>
      <c r="F33" s="32">
        <v>38.799999999999997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</row>
    <row r="34" spans="1:21" x14ac:dyDescent="0.25">
      <c r="A34" s="29"/>
      <c r="B34" s="30" t="s">
        <v>94</v>
      </c>
      <c r="C34" s="30" t="s">
        <v>95</v>
      </c>
      <c r="D34" s="30" t="s">
        <v>90</v>
      </c>
      <c r="E34" s="31">
        <v>78</v>
      </c>
      <c r="F34" s="32"/>
      <c r="G34" s="32">
        <v>78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3"/>
    </row>
    <row r="35" spans="1:21" x14ac:dyDescent="0.25">
      <c r="A35" s="29">
        <v>43738</v>
      </c>
      <c r="B35" s="30" t="s">
        <v>109</v>
      </c>
      <c r="C35" s="30" t="s">
        <v>10</v>
      </c>
      <c r="D35" s="30" t="s">
        <v>88</v>
      </c>
      <c r="E35" s="31">
        <v>13.2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>
        <v>11</v>
      </c>
      <c r="Q35" s="32"/>
      <c r="R35" s="32"/>
      <c r="S35" s="32"/>
      <c r="T35" s="32"/>
      <c r="U35" s="33">
        <v>2.2000000000000002</v>
      </c>
    </row>
    <row r="36" spans="1:21" x14ac:dyDescent="0.25">
      <c r="A36" s="29"/>
      <c r="B36" s="30" t="s">
        <v>111</v>
      </c>
      <c r="C36" s="30" t="s">
        <v>112</v>
      </c>
      <c r="D36" s="30" t="s">
        <v>88</v>
      </c>
      <c r="E36" s="31">
        <v>18</v>
      </c>
      <c r="F36" s="32"/>
      <c r="G36" s="32"/>
      <c r="H36" s="32"/>
      <c r="I36" s="32"/>
      <c r="J36" s="32"/>
      <c r="K36" s="32"/>
      <c r="L36" s="32"/>
      <c r="M36" s="32"/>
      <c r="N36" s="32"/>
      <c r="O36" s="32">
        <v>18</v>
      </c>
      <c r="P36" s="32"/>
      <c r="Q36" s="32"/>
      <c r="R36" s="32"/>
      <c r="S36" s="32"/>
      <c r="T36" s="32"/>
      <c r="U36" s="33"/>
    </row>
    <row r="37" spans="1:21" x14ac:dyDescent="0.25">
      <c r="A37" s="29">
        <v>43740</v>
      </c>
      <c r="B37" s="30" t="s">
        <v>98</v>
      </c>
      <c r="C37" s="30" t="s">
        <v>99</v>
      </c>
      <c r="D37" s="30" t="s">
        <v>90</v>
      </c>
      <c r="E37" s="31">
        <v>155.68</v>
      </c>
      <c r="F37" s="32">
        <v>155.68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3"/>
    </row>
    <row r="38" spans="1:21" x14ac:dyDescent="0.25">
      <c r="A38" s="29">
        <v>43752</v>
      </c>
      <c r="B38" s="30" t="s">
        <v>86</v>
      </c>
      <c r="C38" s="30" t="s">
        <v>87</v>
      </c>
      <c r="D38" s="30" t="s">
        <v>88</v>
      </c>
      <c r="E38" s="31">
        <v>76.260000000000005</v>
      </c>
      <c r="F38" s="32"/>
      <c r="G38" s="32"/>
      <c r="H38" s="32"/>
      <c r="I38" s="32"/>
      <c r="J38" s="32"/>
      <c r="K38" s="32">
        <v>72.62</v>
      </c>
      <c r="L38" s="32"/>
      <c r="M38" s="32"/>
      <c r="N38" s="32"/>
      <c r="O38" s="32"/>
      <c r="P38" s="32"/>
      <c r="Q38" s="32"/>
      <c r="R38" s="32"/>
      <c r="S38" s="32"/>
      <c r="T38" s="32"/>
      <c r="U38" s="33">
        <v>3.64</v>
      </c>
    </row>
    <row r="39" spans="1:21" x14ac:dyDescent="0.25">
      <c r="A39" s="29">
        <v>43766</v>
      </c>
      <c r="B39" s="34" t="s">
        <v>94</v>
      </c>
      <c r="C39" s="30" t="s">
        <v>95</v>
      </c>
      <c r="D39" s="30" t="s">
        <v>90</v>
      </c>
      <c r="E39" s="31">
        <v>39</v>
      </c>
      <c r="F39" s="32"/>
      <c r="G39" s="32">
        <v>39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</row>
    <row r="40" spans="1:21" x14ac:dyDescent="0.25">
      <c r="A40" s="29"/>
      <c r="B40" s="30" t="s">
        <v>89</v>
      </c>
      <c r="C40" s="30" t="s">
        <v>115</v>
      </c>
      <c r="D40" s="30" t="s">
        <v>90</v>
      </c>
      <c r="E40" s="31">
        <v>38.799999999999997</v>
      </c>
      <c r="F40" s="32">
        <v>38.799999999999997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3"/>
    </row>
    <row r="41" spans="1:21" x14ac:dyDescent="0.25">
      <c r="A41" s="29"/>
      <c r="B41" s="30" t="s">
        <v>94</v>
      </c>
      <c r="C41" s="30" t="s">
        <v>119</v>
      </c>
      <c r="D41" s="30" t="s">
        <v>90</v>
      </c>
      <c r="E41" s="31">
        <v>80</v>
      </c>
      <c r="F41" s="32"/>
      <c r="G41" s="32"/>
      <c r="H41" s="32"/>
      <c r="I41" s="32"/>
      <c r="J41" s="32">
        <v>80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3"/>
    </row>
    <row r="42" spans="1:21" x14ac:dyDescent="0.25">
      <c r="A42" s="29">
        <v>43768</v>
      </c>
      <c r="B42" s="30" t="s">
        <v>109</v>
      </c>
      <c r="C42" s="30" t="s">
        <v>10</v>
      </c>
      <c r="D42" s="30" t="s">
        <v>88</v>
      </c>
      <c r="E42" s="31">
        <v>13.2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>
        <v>11</v>
      </c>
      <c r="Q42" s="32"/>
      <c r="R42" s="32"/>
      <c r="S42" s="32"/>
      <c r="T42" s="32"/>
      <c r="U42" s="33">
        <v>2.2000000000000002</v>
      </c>
    </row>
    <row r="43" spans="1:21" x14ac:dyDescent="0.25">
      <c r="A43" s="29">
        <v>43773</v>
      </c>
      <c r="B43" s="30" t="s">
        <v>98</v>
      </c>
      <c r="C43" s="30" t="s">
        <v>99</v>
      </c>
      <c r="D43" s="30" t="s">
        <v>90</v>
      </c>
      <c r="E43" s="31">
        <v>155.47999999999999</v>
      </c>
      <c r="F43" s="32">
        <v>155.47999999999999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3"/>
    </row>
    <row r="44" spans="1:21" x14ac:dyDescent="0.25">
      <c r="A44" s="29">
        <v>43776</v>
      </c>
      <c r="B44" s="30" t="s">
        <v>89</v>
      </c>
      <c r="C44" s="30" t="s">
        <v>120</v>
      </c>
      <c r="D44" s="30" t="s">
        <v>90</v>
      </c>
      <c r="E44" s="31">
        <v>39</v>
      </c>
      <c r="F44" s="32">
        <v>39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3"/>
    </row>
    <row r="45" spans="1:21" x14ac:dyDescent="0.25">
      <c r="A45" s="29"/>
      <c r="B45" s="30" t="s">
        <v>94</v>
      </c>
      <c r="C45" s="30" t="s">
        <v>95</v>
      </c>
      <c r="D45" s="30" t="s">
        <v>90</v>
      </c>
      <c r="E45" s="31">
        <v>39</v>
      </c>
      <c r="F45" s="32"/>
      <c r="G45" s="32">
        <v>39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3"/>
    </row>
    <row r="46" spans="1:21" x14ac:dyDescent="0.25">
      <c r="A46" s="29">
        <v>43781</v>
      </c>
      <c r="B46" s="30" t="s">
        <v>86</v>
      </c>
      <c r="C46" s="30" t="s">
        <v>87</v>
      </c>
      <c r="D46" s="30" t="s">
        <v>88</v>
      </c>
      <c r="E46" s="31">
        <v>78.81</v>
      </c>
      <c r="F46" s="32"/>
      <c r="G46" s="32"/>
      <c r="H46" s="32"/>
      <c r="I46" s="32"/>
      <c r="J46" s="32"/>
      <c r="K46" s="32">
        <v>75.05</v>
      </c>
      <c r="L46" s="32"/>
      <c r="M46" s="32"/>
      <c r="N46" s="32"/>
      <c r="O46" s="32"/>
      <c r="P46" s="32"/>
      <c r="Q46" s="32"/>
      <c r="R46" s="32"/>
      <c r="S46" s="32"/>
      <c r="T46" s="32"/>
      <c r="U46" s="33">
        <v>3.76</v>
      </c>
    </row>
    <row r="47" spans="1:21" x14ac:dyDescent="0.25">
      <c r="A47" s="29"/>
      <c r="B47" s="30" t="s">
        <v>123</v>
      </c>
      <c r="C47" s="30" t="s">
        <v>14</v>
      </c>
      <c r="D47" s="30" t="s">
        <v>90</v>
      </c>
      <c r="E47" s="31">
        <v>50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>
        <v>50</v>
      </c>
      <c r="T47" s="32"/>
      <c r="U47" s="33"/>
    </row>
    <row r="48" spans="1:21" x14ac:dyDescent="0.25">
      <c r="A48" s="29">
        <v>43797</v>
      </c>
      <c r="B48" s="30" t="s">
        <v>109</v>
      </c>
      <c r="C48" s="30" t="s">
        <v>10</v>
      </c>
      <c r="D48" s="30" t="s">
        <v>88</v>
      </c>
      <c r="E48" s="31">
        <v>13.2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>
        <v>11</v>
      </c>
      <c r="Q48" s="32"/>
      <c r="R48" s="32"/>
      <c r="S48" s="32"/>
      <c r="T48" s="32"/>
      <c r="U48" s="33">
        <v>2.2000000000000002</v>
      </c>
    </row>
    <row r="49" spans="1:21" x14ac:dyDescent="0.25">
      <c r="A49" s="29">
        <v>43798</v>
      </c>
      <c r="B49" s="30" t="s">
        <v>98</v>
      </c>
      <c r="C49" s="30" t="s">
        <v>99</v>
      </c>
      <c r="D49" s="30" t="s">
        <v>90</v>
      </c>
      <c r="E49" s="31">
        <v>155.68</v>
      </c>
      <c r="F49" s="32">
        <v>155.68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3"/>
    </row>
    <row r="50" spans="1:21" ht="34.5" x14ac:dyDescent="0.25">
      <c r="A50" s="1" t="s">
        <v>16</v>
      </c>
      <c r="B50" s="1" t="s">
        <v>17</v>
      </c>
      <c r="C50" s="1" t="s">
        <v>0</v>
      </c>
      <c r="D50" s="26"/>
      <c r="E50" s="26" t="s">
        <v>1</v>
      </c>
      <c r="F50" s="27" t="s">
        <v>2</v>
      </c>
      <c r="G50" s="27" t="s">
        <v>3</v>
      </c>
      <c r="H50" s="28" t="s">
        <v>57</v>
      </c>
      <c r="I50" s="27" t="s">
        <v>128</v>
      </c>
      <c r="J50" s="27" t="s">
        <v>4</v>
      </c>
      <c r="K50" s="28" t="s">
        <v>5</v>
      </c>
      <c r="L50" s="27" t="s">
        <v>6</v>
      </c>
      <c r="M50" s="27" t="s">
        <v>7</v>
      </c>
      <c r="N50" s="27" t="s">
        <v>8</v>
      </c>
      <c r="O50" s="27" t="s">
        <v>9</v>
      </c>
      <c r="P50" s="27" t="s">
        <v>10</v>
      </c>
      <c r="Q50" s="27" t="s">
        <v>11</v>
      </c>
      <c r="R50" s="27" t="s">
        <v>13</v>
      </c>
      <c r="S50" s="27" t="s">
        <v>14</v>
      </c>
      <c r="T50" s="27" t="s">
        <v>104</v>
      </c>
      <c r="U50" s="27" t="s">
        <v>15</v>
      </c>
    </row>
    <row r="51" spans="1:21" x14ac:dyDescent="0.25">
      <c r="A51" s="29">
        <v>43811</v>
      </c>
      <c r="B51" s="30" t="s">
        <v>86</v>
      </c>
      <c r="C51" s="30" t="s">
        <v>87</v>
      </c>
      <c r="D51" s="30" t="s">
        <v>88</v>
      </c>
      <c r="E51" s="31">
        <v>76.260000000000005</v>
      </c>
      <c r="F51" s="32"/>
      <c r="G51" s="32"/>
      <c r="H51" s="32"/>
      <c r="I51" s="32"/>
      <c r="J51" s="32"/>
      <c r="K51" s="32">
        <v>72.62</v>
      </c>
      <c r="L51" s="32"/>
      <c r="M51" s="32"/>
      <c r="N51" s="32"/>
      <c r="O51" s="32"/>
      <c r="P51" s="32"/>
      <c r="Q51" s="32"/>
      <c r="R51" s="32"/>
      <c r="S51" s="32"/>
      <c r="T51" s="32"/>
      <c r="U51" s="33">
        <v>3.64</v>
      </c>
    </row>
    <row r="52" spans="1:21" x14ac:dyDescent="0.25">
      <c r="A52" s="29">
        <v>43815</v>
      </c>
      <c r="B52" s="30" t="s">
        <v>89</v>
      </c>
      <c r="C52" s="30" t="s">
        <v>121</v>
      </c>
      <c r="D52" s="30" t="s">
        <v>90</v>
      </c>
      <c r="E52" s="31">
        <v>38.801000000000002</v>
      </c>
      <c r="F52" s="32">
        <v>38.799999999999997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3"/>
    </row>
    <row r="53" spans="1:21" x14ac:dyDescent="0.25">
      <c r="A53" s="29">
        <v>43819</v>
      </c>
      <c r="B53" s="30" t="s">
        <v>94</v>
      </c>
      <c r="C53" s="30" t="s">
        <v>95</v>
      </c>
      <c r="D53" s="30" t="s">
        <v>90</v>
      </c>
      <c r="E53" s="31">
        <v>39</v>
      </c>
      <c r="F53" s="32"/>
      <c r="G53" s="32">
        <v>39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3"/>
    </row>
    <row r="54" spans="1:21" x14ac:dyDescent="0.25">
      <c r="A54" s="29">
        <v>43830</v>
      </c>
      <c r="B54" s="30" t="s">
        <v>111</v>
      </c>
      <c r="C54" s="30" t="s">
        <v>124</v>
      </c>
      <c r="D54" s="30" t="s">
        <v>88</v>
      </c>
      <c r="E54" s="31">
        <v>18</v>
      </c>
      <c r="F54" s="32"/>
      <c r="G54" s="32"/>
      <c r="H54" s="32"/>
      <c r="I54" s="32"/>
      <c r="J54" s="32"/>
      <c r="K54" s="32"/>
      <c r="L54" s="32"/>
      <c r="M54" s="32"/>
      <c r="N54" s="32"/>
      <c r="O54" s="32">
        <v>18</v>
      </c>
      <c r="P54" s="32"/>
      <c r="Q54" s="32"/>
      <c r="R54" s="32"/>
      <c r="S54" s="32"/>
      <c r="T54" s="32"/>
      <c r="U54" s="33"/>
    </row>
    <row r="55" spans="1:21" x14ac:dyDescent="0.25">
      <c r="A55" s="29">
        <v>43832</v>
      </c>
      <c r="B55" s="30" t="s">
        <v>98</v>
      </c>
      <c r="C55" s="30" t="s">
        <v>99</v>
      </c>
      <c r="D55" s="30" t="s">
        <v>90</v>
      </c>
      <c r="E55" s="31">
        <v>155.47999999999999</v>
      </c>
      <c r="F55" s="32">
        <v>155.47999999999999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/>
    </row>
    <row r="56" spans="1:21" x14ac:dyDescent="0.25">
      <c r="A56" s="29">
        <v>43832</v>
      </c>
      <c r="B56" s="30" t="s">
        <v>109</v>
      </c>
      <c r="C56" s="30" t="s">
        <v>10</v>
      </c>
      <c r="D56" s="30" t="s">
        <v>88</v>
      </c>
      <c r="E56" s="31">
        <v>13.2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>
        <v>11</v>
      </c>
      <c r="Q56" s="32"/>
      <c r="R56" s="32"/>
      <c r="S56" s="32"/>
      <c r="T56" s="32"/>
      <c r="U56" s="33">
        <v>2.2000000000000002</v>
      </c>
    </row>
    <row r="57" spans="1:21" x14ac:dyDescent="0.25">
      <c r="A57" s="29">
        <v>43840</v>
      </c>
      <c r="B57" s="30" t="s">
        <v>89</v>
      </c>
      <c r="C57" s="30" t="s">
        <v>122</v>
      </c>
      <c r="D57" s="30" t="s">
        <v>90</v>
      </c>
      <c r="E57" s="31">
        <v>39</v>
      </c>
      <c r="F57" s="32">
        <v>39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3"/>
    </row>
    <row r="58" spans="1:21" x14ac:dyDescent="0.25">
      <c r="A58" s="29">
        <v>43843</v>
      </c>
      <c r="B58" s="30" t="s">
        <v>86</v>
      </c>
      <c r="C58" s="30" t="s">
        <v>87</v>
      </c>
      <c r="D58" s="30" t="s">
        <v>88</v>
      </c>
      <c r="E58" s="31">
        <v>78.81</v>
      </c>
      <c r="F58" s="32"/>
      <c r="G58" s="32"/>
      <c r="H58" s="32"/>
      <c r="I58" s="32"/>
      <c r="J58" s="32"/>
      <c r="K58" s="32">
        <v>75.05</v>
      </c>
      <c r="L58" s="32"/>
      <c r="M58" s="32"/>
      <c r="N58" s="32"/>
      <c r="O58" s="32"/>
      <c r="Q58" s="32"/>
      <c r="R58" s="32"/>
      <c r="S58" s="32"/>
      <c r="T58" s="32"/>
      <c r="U58" s="33">
        <v>3.76</v>
      </c>
    </row>
    <row r="59" spans="1:21" x14ac:dyDescent="0.25">
      <c r="A59" s="29"/>
      <c r="B59" s="30" t="s">
        <v>94</v>
      </c>
      <c r="C59" s="30" t="s">
        <v>95</v>
      </c>
      <c r="D59" s="30" t="s">
        <v>90</v>
      </c>
      <c r="E59" s="31">
        <v>39</v>
      </c>
      <c r="F59" s="32"/>
      <c r="G59" s="32">
        <v>39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3"/>
    </row>
    <row r="60" spans="1:21" x14ac:dyDescent="0.25">
      <c r="A60" s="29">
        <v>43860</v>
      </c>
      <c r="B60" s="30" t="s">
        <v>109</v>
      </c>
      <c r="C60" s="30" t="s">
        <v>10</v>
      </c>
      <c r="D60" s="30" t="s">
        <v>88</v>
      </c>
      <c r="E60" s="31">
        <v>13.2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>
        <v>11</v>
      </c>
      <c r="Q60" s="32"/>
      <c r="R60" s="32"/>
      <c r="S60" s="32"/>
      <c r="T60" s="32"/>
      <c r="U60" s="33">
        <v>2.2000000000000002</v>
      </c>
    </row>
    <row r="61" spans="1:21" x14ac:dyDescent="0.25">
      <c r="A61" s="29">
        <v>43861</v>
      </c>
      <c r="B61" s="30" t="s">
        <v>98</v>
      </c>
      <c r="C61" s="30" t="s">
        <v>99</v>
      </c>
      <c r="D61" s="30" t="s">
        <v>90</v>
      </c>
      <c r="E61" s="31">
        <v>155.68</v>
      </c>
      <c r="F61" s="32">
        <v>155.68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3"/>
    </row>
    <row r="62" spans="1:21" x14ac:dyDescent="0.25">
      <c r="A62" s="29">
        <v>43868</v>
      </c>
      <c r="B62" s="30" t="s">
        <v>133</v>
      </c>
      <c r="C62" s="30" t="s">
        <v>134</v>
      </c>
      <c r="D62" s="30" t="s">
        <v>88</v>
      </c>
      <c r="E62" s="31">
        <v>35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>
        <v>35</v>
      </c>
      <c r="R62" s="32"/>
      <c r="S62" s="32"/>
      <c r="T62" s="32"/>
      <c r="U62" s="33"/>
    </row>
    <row r="63" spans="1:21" x14ac:dyDescent="0.25">
      <c r="A63" s="29">
        <v>43873</v>
      </c>
      <c r="B63" s="30" t="s">
        <v>86</v>
      </c>
      <c r="C63" s="30" t="s">
        <v>87</v>
      </c>
      <c r="D63" s="30" t="s">
        <v>88</v>
      </c>
      <c r="E63" s="31">
        <v>78.81</v>
      </c>
      <c r="F63" s="32"/>
      <c r="G63" s="32"/>
      <c r="H63" s="32"/>
      <c r="I63" s="32"/>
      <c r="J63" s="32"/>
      <c r="K63" s="32">
        <v>75.05</v>
      </c>
      <c r="L63" s="32"/>
      <c r="M63" s="32"/>
      <c r="N63" s="32"/>
      <c r="O63" s="32"/>
      <c r="P63" s="32"/>
      <c r="Q63" s="32"/>
      <c r="R63" s="32"/>
      <c r="S63" s="32"/>
      <c r="T63" s="32"/>
      <c r="U63" s="33">
        <v>3.76</v>
      </c>
    </row>
    <row r="64" spans="1:21" x14ac:dyDescent="0.25">
      <c r="A64" s="29">
        <v>43873</v>
      </c>
      <c r="B64" s="30" t="s">
        <v>125</v>
      </c>
      <c r="C64" s="30" t="s">
        <v>126</v>
      </c>
      <c r="D64" s="30" t="s">
        <v>90</v>
      </c>
      <c r="E64" s="31">
        <v>150</v>
      </c>
      <c r="F64" s="32"/>
      <c r="G64" s="32"/>
      <c r="H64" s="32"/>
      <c r="I64" s="32"/>
      <c r="J64" s="32"/>
      <c r="K64" s="32"/>
      <c r="L64" s="32"/>
      <c r="M64" s="32">
        <v>150</v>
      </c>
      <c r="N64" s="32"/>
      <c r="O64" s="32"/>
      <c r="P64" s="32"/>
      <c r="Q64" s="32"/>
      <c r="R64" s="32"/>
      <c r="S64" s="32"/>
      <c r="T64" s="32"/>
      <c r="U64" s="33"/>
    </row>
    <row r="65" spans="1:21" x14ac:dyDescent="0.25">
      <c r="A65" s="29"/>
      <c r="B65" s="30" t="s">
        <v>127</v>
      </c>
      <c r="C65" s="30" t="s">
        <v>128</v>
      </c>
      <c r="D65" s="30" t="s">
        <v>90</v>
      </c>
      <c r="E65" s="31">
        <v>19.2</v>
      </c>
      <c r="F65" s="32"/>
      <c r="G65" s="32"/>
      <c r="H65" s="32"/>
      <c r="I65" s="32">
        <v>16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3">
        <v>3.2</v>
      </c>
    </row>
    <row r="66" spans="1:21" x14ac:dyDescent="0.25">
      <c r="A66" s="29"/>
      <c r="B66" s="30" t="s">
        <v>13</v>
      </c>
      <c r="C66" s="30" t="s">
        <v>129</v>
      </c>
      <c r="D66" s="30" t="s">
        <v>90</v>
      </c>
      <c r="E66" s="31">
        <v>660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>
        <v>660</v>
      </c>
      <c r="S66" s="32"/>
      <c r="T66" s="32"/>
      <c r="U66" s="33"/>
    </row>
    <row r="67" spans="1:21" x14ac:dyDescent="0.25">
      <c r="A67" s="29"/>
      <c r="B67" s="30" t="s">
        <v>89</v>
      </c>
      <c r="C67" s="30" t="s">
        <v>130</v>
      </c>
      <c r="D67" s="30" t="s">
        <v>90</v>
      </c>
      <c r="E67" s="31">
        <v>38.799999999999997</v>
      </c>
      <c r="F67" s="32">
        <v>38.799999999999997</v>
      </c>
      <c r="G67" s="32"/>
      <c r="H67" s="32"/>
      <c r="I67" s="32"/>
      <c r="J67" s="32"/>
      <c r="K67" s="2"/>
      <c r="L67" s="32"/>
      <c r="M67" s="32"/>
      <c r="N67" s="32"/>
      <c r="O67" s="32"/>
      <c r="P67" s="32"/>
      <c r="Q67" s="32"/>
      <c r="R67" s="32"/>
      <c r="S67" s="32"/>
      <c r="T67" s="32"/>
      <c r="U67" s="33"/>
    </row>
    <row r="68" spans="1:21" x14ac:dyDescent="0.25">
      <c r="A68" s="29"/>
      <c r="B68" s="30" t="s">
        <v>94</v>
      </c>
      <c r="C68" s="30" t="s">
        <v>95</v>
      </c>
      <c r="D68" s="30" t="s">
        <v>90</v>
      </c>
      <c r="E68" s="31">
        <v>39</v>
      </c>
      <c r="F68" s="32"/>
      <c r="G68" s="32">
        <v>39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3"/>
    </row>
    <row r="69" spans="1:21" x14ac:dyDescent="0.25">
      <c r="A69" s="29">
        <v>43889</v>
      </c>
      <c r="B69" s="30" t="s">
        <v>109</v>
      </c>
      <c r="C69" s="30" t="s">
        <v>10</v>
      </c>
      <c r="D69" s="30" t="s">
        <v>88</v>
      </c>
      <c r="E69" s="31">
        <v>13.2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>
        <v>11</v>
      </c>
      <c r="Q69" s="32"/>
      <c r="R69" s="32"/>
      <c r="S69" s="32"/>
      <c r="T69" s="32"/>
      <c r="U69" s="33">
        <v>2.2000000000000002</v>
      </c>
    </row>
    <row r="70" spans="1:21" x14ac:dyDescent="0.25">
      <c r="A70" s="29">
        <v>43889</v>
      </c>
      <c r="B70" s="30" t="s">
        <v>98</v>
      </c>
      <c r="C70" s="30" t="s">
        <v>99</v>
      </c>
      <c r="D70" s="30" t="s">
        <v>90</v>
      </c>
      <c r="E70" s="31">
        <v>155.47999999999999</v>
      </c>
      <c r="F70" s="32">
        <v>155.47999999999999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3"/>
    </row>
    <row r="71" spans="1:21" x14ac:dyDescent="0.25">
      <c r="A71" s="29">
        <v>43909</v>
      </c>
      <c r="B71" s="30" t="s">
        <v>94</v>
      </c>
      <c r="C71" s="30" t="s">
        <v>95</v>
      </c>
      <c r="D71" s="30" t="s">
        <v>90</v>
      </c>
      <c r="E71" s="31">
        <v>39</v>
      </c>
      <c r="F71" s="32"/>
      <c r="G71" s="32">
        <v>39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3"/>
    </row>
    <row r="72" spans="1:21" x14ac:dyDescent="0.25">
      <c r="A72" s="29">
        <v>43909</v>
      </c>
      <c r="B72" s="30" t="s">
        <v>89</v>
      </c>
      <c r="C72" s="30" t="s">
        <v>115</v>
      </c>
      <c r="D72" s="30" t="s">
        <v>90</v>
      </c>
      <c r="E72" s="31">
        <v>39</v>
      </c>
      <c r="F72" s="32">
        <v>39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3"/>
    </row>
    <row r="73" spans="1:21" x14ac:dyDescent="0.25">
      <c r="A73" s="29">
        <v>43902</v>
      </c>
      <c r="B73" s="30" t="s">
        <v>86</v>
      </c>
      <c r="C73" s="30" t="s">
        <v>87</v>
      </c>
      <c r="D73" s="30" t="s">
        <v>88</v>
      </c>
      <c r="E73" s="31">
        <v>73.64</v>
      </c>
      <c r="F73" s="32"/>
      <c r="G73" s="32"/>
      <c r="H73" s="32"/>
      <c r="I73" s="32"/>
      <c r="J73" s="32"/>
      <c r="K73" s="32">
        <v>70.14</v>
      </c>
      <c r="L73" s="32"/>
      <c r="M73" s="32"/>
      <c r="N73" s="32"/>
      <c r="O73" s="32"/>
      <c r="P73" s="32"/>
      <c r="Q73" s="32"/>
      <c r="R73" s="32"/>
      <c r="S73" s="32"/>
      <c r="T73" s="32"/>
      <c r="U73" s="33">
        <v>3.5</v>
      </c>
    </row>
    <row r="74" spans="1:21" x14ac:dyDescent="0.25">
      <c r="A74" s="29">
        <v>43920</v>
      </c>
      <c r="B74" s="30" t="s">
        <v>109</v>
      </c>
      <c r="C74" s="30" t="s">
        <v>10</v>
      </c>
      <c r="D74" s="30" t="s">
        <v>88</v>
      </c>
      <c r="E74" s="31">
        <v>13.2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>
        <v>11</v>
      </c>
      <c r="Q74" s="32"/>
      <c r="R74" s="32"/>
      <c r="S74" s="32"/>
      <c r="T74" s="32"/>
      <c r="U74" s="33">
        <v>2.2000000000000002</v>
      </c>
    </row>
    <row r="75" spans="1:21" x14ac:dyDescent="0.25">
      <c r="A75" s="29"/>
      <c r="B75" s="30" t="s">
        <v>98</v>
      </c>
      <c r="C75" s="30" t="s">
        <v>135</v>
      </c>
      <c r="D75" s="30" t="s">
        <v>90</v>
      </c>
      <c r="E75" s="32">
        <v>89.99</v>
      </c>
      <c r="F75" s="32"/>
      <c r="G75" s="32"/>
      <c r="H75" s="32">
        <v>74.989999999999995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3">
        <v>15</v>
      </c>
    </row>
    <row r="76" spans="1:21" x14ac:dyDescent="0.25">
      <c r="A76" s="29">
        <v>43921</v>
      </c>
      <c r="B76" s="30" t="s">
        <v>131</v>
      </c>
      <c r="C76" s="30" t="s">
        <v>132</v>
      </c>
      <c r="D76" s="30" t="s">
        <v>90</v>
      </c>
      <c r="E76" s="31">
        <v>1950</v>
      </c>
      <c r="F76" s="32"/>
      <c r="G76" s="32"/>
      <c r="H76" s="32"/>
      <c r="I76" s="32"/>
      <c r="J76" s="32"/>
      <c r="K76" s="32"/>
      <c r="L76" s="32"/>
      <c r="N76" s="32"/>
      <c r="O76" s="32"/>
      <c r="P76" s="32"/>
      <c r="Q76" s="32"/>
      <c r="R76" s="32"/>
      <c r="S76" s="32"/>
      <c r="T76" s="32">
        <v>1625</v>
      </c>
      <c r="U76" s="33">
        <v>325</v>
      </c>
    </row>
    <row r="77" spans="1:21" x14ac:dyDescent="0.25">
      <c r="A77" s="29"/>
      <c r="B77" s="30" t="s">
        <v>98</v>
      </c>
      <c r="C77" s="30" t="s">
        <v>99</v>
      </c>
      <c r="D77" s="30" t="s">
        <v>90</v>
      </c>
      <c r="E77" s="31">
        <v>155.68</v>
      </c>
      <c r="F77" s="32">
        <v>155.68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3"/>
    </row>
    <row r="78" spans="1:21" x14ac:dyDescent="0.25">
      <c r="A78" s="29"/>
      <c r="B78" s="30" t="s">
        <v>111</v>
      </c>
      <c r="C78" s="30" t="s">
        <v>124</v>
      </c>
      <c r="D78" s="30" t="s">
        <v>88</v>
      </c>
      <c r="E78" s="32">
        <v>18</v>
      </c>
      <c r="F78" s="32"/>
      <c r="G78" s="32"/>
      <c r="H78" s="32"/>
      <c r="I78" s="32"/>
      <c r="J78" s="32"/>
      <c r="K78" s="32"/>
      <c r="L78" s="32"/>
      <c r="M78" s="32"/>
      <c r="N78" s="32"/>
      <c r="O78" s="32">
        <v>18</v>
      </c>
      <c r="P78" s="32"/>
      <c r="Q78" s="32"/>
      <c r="R78" s="32"/>
      <c r="S78" s="32"/>
      <c r="T78" s="32"/>
      <c r="U78" s="33"/>
    </row>
    <row r="79" spans="1:21" x14ac:dyDescent="0.25">
      <c r="A79" s="29"/>
      <c r="B79" s="30"/>
      <c r="C79" s="30"/>
      <c r="D79" s="30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3"/>
    </row>
    <row r="80" spans="1:21" x14ac:dyDescent="0.25">
      <c r="A80" s="29"/>
      <c r="B80" s="30"/>
      <c r="C80" s="30"/>
      <c r="D80" s="30"/>
      <c r="E80" s="33">
        <f t="shared" ref="E80:U80" si="0">SUM(E2:E78)</f>
        <v>7786.1909999999998</v>
      </c>
      <c r="F80" s="31">
        <f t="shared" si="0"/>
        <v>2332.96</v>
      </c>
      <c r="G80" s="31">
        <f t="shared" si="0"/>
        <v>468</v>
      </c>
      <c r="H80" s="33">
        <f t="shared" si="0"/>
        <v>174.98000000000002</v>
      </c>
      <c r="I80" s="33">
        <f t="shared" si="0"/>
        <v>16</v>
      </c>
      <c r="J80" s="33">
        <f t="shared" si="0"/>
        <v>80</v>
      </c>
      <c r="K80" s="31">
        <f t="shared" si="0"/>
        <v>885.96999999999991</v>
      </c>
      <c r="L80" s="33">
        <f t="shared" si="0"/>
        <v>50</v>
      </c>
      <c r="M80" s="33">
        <f t="shared" si="0"/>
        <v>150</v>
      </c>
      <c r="N80" s="33">
        <f t="shared" si="0"/>
        <v>465.3</v>
      </c>
      <c r="O80" s="31">
        <f t="shared" si="0"/>
        <v>72</v>
      </c>
      <c r="P80" s="31">
        <f t="shared" si="0"/>
        <v>132</v>
      </c>
      <c r="Q80" s="33">
        <f t="shared" si="0"/>
        <v>180.84</v>
      </c>
      <c r="R80" s="31">
        <f t="shared" si="0"/>
        <v>660</v>
      </c>
      <c r="S80" s="33">
        <f t="shared" si="0"/>
        <v>50</v>
      </c>
      <c r="T80" s="33">
        <f t="shared" si="0"/>
        <v>1625</v>
      </c>
      <c r="U80" s="33">
        <f t="shared" si="0"/>
        <v>443.14000000000004</v>
      </c>
    </row>
    <row r="81" spans="1:21" x14ac:dyDescent="0.25">
      <c r="A81" s="17"/>
      <c r="B81" s="16"/>
      <c r="C81" s="16"/>
      <c r="D81" s="16"/>
      <c r="E81" s="1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5"/>
    </row>
    <row r="82" spans="1:21" x14ac:dyDescent="0.25">
      <c r="A82" s="17"/>
      <c r="B82" s="16"/>
      <c r="C82" s="16"/>
      <c r="D82" s="16"/>
      <c r="E82" s="19">
        <f>SUM(F80:U80)</f>
        <v>7786.1900000000005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5"/>
    </row>
    <row r="83" spans="1:21" x14ac:dyDescent="0.25">
      <c r="A83" s="17"/>
      <c r="B83" s="16"/>
      <c r="C83" s="16"/>
      <c r="D83" s="16"/>
      <c r="E83" s="1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5"/>
    </row>
    <row r="84" spans="1:21" x14ac:dyDescent="0.25">
      <c r="A84" s="17"/>
      <c r="B84" s="16"/>
      <c r="C84" s="16"/>
      <c r="D84" s="16"/>
      <c r="E84" s="19">
        <f>E80-E82</f>
        <v>9.9999999929423211E-4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5"/>
    </row>
    <row r="85" spans="1:21" x14ac:dyDescent="0.25">
      <c r="A85" s="17"/>
      <c r="B85" s="16"/>
      <c r="C85" s="16"/>
      <c r="D85" s="16"/>
      <c r="E85" s="1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5"/>
    </row>
    <row r="86" spans="1:21" x14ac:dyDescent="0.25">
      <c r="A86" s="17"/>
      <c r="B86" s="16"/>
      <c r="C86" s="16"/>
      <c r="D86" s="16"/>
      <c r="E86" s="19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5"/>
    </row>
    <row r="87" spans="1:21" x14ac:dyDescent="0.25">
      <c r="A87" s="17"/>
      <c r="B87" s="16"/>
      <c r="C87" s="16"/>
      <c r="D87" s="16"/>
      <c r="E87" s="19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5"/>
    </row>
    <row r="88" spans="1:21" x14ac:dyDescent="0.25">
      <c r="A88" s="17"/>
      <c r="B88" s="16"/>
      <c r="C88" s="16"/>
      <c r="D88" s="16"/>
      <c r="E88" s="19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"/>
    </row>
    <row r="89" spans="1:21" x14ac:dyDescent="0.25">
      <c r="A89" s="17"/>
      <c r="B89" s="16"/>
      <c r="C89" s="16"/>
      <c r="D89" s="16"/>
      <c r="E89" s="19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5"/>
    </row>
    <row r="90" spans="1:21" x14ac:dyDescent="0.25">
      <c r="A90" s="17"/>
      <c r="B90" s="16"/>
      <c r="C90" s="16"/>
      <c r="D90" s="16"/>
      <c r="E90" s="19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5"/>
    </row>
    <row r="91" spans="1:21" x14ac:dyDescent="0.25">
      <c r="A91" s="17"/>
      <c r="B91" s="16"/>
      <c r="C91" s="16"/>
      <c r="D91" s="16"/>
      <c r="E91" s="1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5"/>
    </row>
    <row r="92" spans="1:21" x14ac:dyDescent="0.25">
      <c r="A92" s="17"/>
      <c r="B92" s="16"/>
      <c r="C92" s="16"/>
      <c r="D92" s="16"/>
      <c r="E92" s="19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5"/>
    </row>
    <row r="93" spans="1:21" x14ac:dyDescent="0.25">
      <c r="A93" s="17"/>
      <c r="B93" s="16"/>
      <c r="C93" s="16"/>
      <c r="D93" s="16"/>
      <c r="E93" s="19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5"/>
    </row>
    <row r="94" spans="1:21" x14ac:dyDescent="0.25">
      <c r="A94" s="17"/>
      <c r="B94" s="16"/>
      <c r="C94" s="16"/>
      <c r="D94" s="16"/>
      <c r="E94" s="19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5"/>
    </row>
    <row r="95" spans="1:21" x14ac:dyDescent="0.25">
      <c r="A95" s="17"/>
      <c r="B95" s="16"/>
      <c r="C95" s="16"/>
      <c r="D95" s="16"/>
      <c r="E95" s="19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5"/>
    </row>
    <row r="96" spans="1:21" x14ac:dyDescent="0.25">
      <c r="A96" s="17"/>
      <c r="B96" s="16"/>
      <c r="C96" s="16"/>
      <c r="D96" s="16"/>
      <c r="E96" s="19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5"/>
    </row>
    <row r="97" spans="1:21" x14ac:dyDescent="0.25">
      <c r="A97" s="17"/>
      <c r="B97" s="16"/>
      <c r="C97" s="16"/>
      <c r="D97" s="16"/>
      <c r="E97" s="1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5"/>
    </row>
    <row r="98" spans="1:21" x14ac:dyDescent="0.25">
      <c r="A98" s="17"/>
      <c r="B98" s="16"/>
      <c r="C98" s="16"/>
      <c r="D98" s="16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5"/>
    </row>
    <row r="99" spans="1:21" x14ac:dyDescent="0.25">
      <c r="A99" s="17"/>
      <c r="B99" s="16"/>
      <c r="C99" s="16"/>
      <c r="D99" s="16"/>
      <c r="E99" s="1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5"/>
    </row>
    <row r="100" spans="1:21" x14ac:dyDescent="0.25">
      <c r="A100" s="17"/>
      <c r="B100" s="16"/>
      <c r="C100" s="16"/>
      <c r="D100" s="16"/>
      <c r="E100" s="1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5"/>
    </row>
    <row r="101" spans="1:21" x14ac:dyDescent="0.25">
      <c r="A101" s="17"/>
      <c r="B101" s="16"/>
      <c r="C101" s="16"/>
      <c r="D101" s="16"/>
      <c r="E101" s="19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5"/>
    </row>
    <row r="102" spans="1:21" x14ac:dyDescent="0.25">
      <c r="A102" s="17"/>
      <c r="B102" s="16"/>
      <c r="C102" s="16"/>
      <c r="D102" s="16"/>
      <c r="E102" s="19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5"/>
    </row>
    <row r="103" spans="1:21" x14ac:dyDescent="0.25">
      <c r="A103" s="17"/>
      <c r="B103" s="16"/>
      <c r="C103" s="16"/>
      <c r="D103" s="16"/>
      <c r="E103" s="1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5"/>
    </row>
    <row r="104" spans="1:21" x14ac:dyDescent="0.25">
      <c r="A104" s="17"/>
      <c r="B104" s="16"/>
      <c r="C104" s="16"/>
      <c r="D104" s="16"/>
      <c r="E104" s="19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5"/>
    </row>
    <row r="105" spans="1:21" x14ac:dyDescent="0.25">
      <c r="A105" s="17"/>
      <c r="B105" s="16"/>
      <c r="C105" s="16"/>
      <c r="D105" s="16"/>
      <c r="E105" s="1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5"/>
    </row>
    <row r="106" spans="1:21" x14ac:dyDescent="0.25">
      <c r="A106" s="17"/>
      <c r="B106" s="16"/>
      <c r="C106" s="16"/>
      <c r="D106" s="16"/>
      <c r="E106" s="19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5"/>
    </row>
    <row r="107" spans="1:21" x14ac:dyDescent="0.25">
      <c r="A107" s="17"/>
      <c r="B107" s="16"/>
      <c r="C107" s="16"/>
      <c r="D107" s="16"/>
      <c r="E107" s="1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5"/>
    </row>
    <row r="108" spans="1:21" x14ac:dyDescent="0.25">
      <c r="A108" s="16"/>
      <c r="B108" s="16"/>
      <c r="C108" s="16"/>
      <c r="D108" s="16"/>
      <c r="E108" s="19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5"/>
    </row>
    <row r="109" spans="1:21" x14ac:dyDescent="0.25">
      <c r="A109" s="16"/>
      <c r="B109" s="16"/>
      <c r="C109" s="16"/>
      <c r="D109" s="16"/>
      <c r="E109" s="1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5"/>
    </row>
    <row r="110" spans="1:21" x14ac:dyDescent="0.25">
      <c r="A110" s="16"/>
      <c r="B110" s="16"/>
      <c r="C110" s="16"/>
      <c r="D110" s="16"/>
      <c r="E110" s="19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5"/>
    </row>
    <row r="111" spans="1:21" x14ac:dyDescent="0.25">
      <c r="A111" s="16"/>
      <c r="B111" s="16"/>
      <c r="C111" s="16"/>
      <c r="D111" s="16"/>
      <c r="E111" s="1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5"/>
    </row>
    <row r="112" spans="1:21" x14ac:dyDescent="0.25">
      <c r="A112" s="16"/>
      <c r="B112" s="16"/>
      <c r="C112" s="16"/>
      <c r="D112" s="16"/>
      <c r="E112" s="19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5"/>
    </row>
    <row r="113" spans="1:21" x14ac:dyDescent="0.25">
      <c r="A113" s="16"/>
      <c r="B113" s="16"/>
      <c r="C113" s="16"/>
      <c r="D113" s="16"/>
      <c r="E113" s="1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5"/>
    </row>
    <row r="114" spans="1:21" x14ac:dyDescent="0.25">
      <c r="A114" s="16"/>
      <c r="B114" s="16"/>
      <c r="C114" s="16"/>
      <c r="D114" s="16"/>
      <c r="E114" s="19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5"/>
    </row>
    <row r="115" spans="1:21" x14ac:dyDescent="0.25">
      <c r="A115" s="16"/>
      <c r="B115" s="16"/>
      <c r="C115" s="16"/>
      <c r="D115" s="16"/>
      <c r="E115" s="19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5"/>
    </row>
    <row r="116" spans="1:21" x14ac:dyDescent="0.25">
      <c r="A116" s="16"/>
      <c r="B116" s="16"/>
      <c r="C116" s="16"/>
      <c r="D116" s="16"/>
      <c r="E116" s="19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5"/>
    </row>
    <row r="117" spans="1:21" x14ac:dyDescent="0.25">
      <c r="A117" s="16"/>
      <c r="B117" s="16"/>
      <c r="C117" s="16"/>
      <c r="D117" s="16"/>
      <c r="E117" s="1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5"/>
    </row>
    <row r="118" spans="1:21" x14ac:dyDescent="0.25">
      <c r="A118" s="16"/>
      <c r="B118" s="16"/>
      <c r="C118" s="16"/>
      <c r="D118" s="16"/>
      <c r="E118" s="19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5"/>
    </row>
    <row r="119" spans="1:21" x14ac:dyDescent="0.25">
      <c r="A119" s="16"/>
      <c r="B119" s="16"/>
      <c r="C119" s="16"/>
      <c r="D119" s="16"/>
      <c r="E119" s="1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5"/>
    </row>
    <row r="120" spans="1:21" x14ac:dyDescent="0.25">
      <c r="A120" s="16"/>
      <c r="B120" s="16"/>
      <c r="C120" s="16"/>
      <c r="D120" s="16"/>
      <c r="E120" s="19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5"/>
    </row>
    <row r="121" spans="1:21" x14ac:dyDescent="0.25">
      <c r="A121" s="16"/>
      <c r="B121" s="16"/>
      <c r="C121" s="16"/>
      <c r="D121" s="16"/>
      <c r="E121" s="19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5"/>
    </row>
    <row r="122" spans="1:21" x14ac:dyDescent="0.25">
      <c r="A122" s="16"/>
      <c r="B122" s="16"/>
      <c r="C122" s="16"/>
      <c r="D122" s="16"/>
      <c r="E122" s="19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5"/>
    </row>
    <row r="123" spans="1:21" x14ac:dyDescent="0.25">
      <c r="A123" s="16"/>
      <c r="B123" s="16"/>
      <c r="C123" s="16"/>
      <c r="D123" s="16"/>
      <c r="E123" s="1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5"/>
    </row>
    <row r="124" spans="1:21" x14ac:dyDescent="0.25">
      <c r="A124" s="16"/>
      <c r="B124" s="16"/>
      <c r="C124" s="16"/>
      <c r="D124" s="16"/>
      <c r="E124" s="19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5"/>
    </row>
    <row r="125" spans="1:21" x14ac:dyDescent="0.25">
      <c r="A125" s="16"/>
      <c r="B125" s="16"/>
      <c r="C125" s="16"/>
      <c r="D125" s="16"/>
      <c r="E125" s="1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5"/>
    </row>
    <row r="126" spans="1:21" x14ac:dyDescent="0.25">
      <c r="A126" s="16"/>
      <c r="B126" s="16"/>
      <c r="C126" s="16"/>
      <c r="D126" s="16"/>
      <c r="E126" s="19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"/>
    </row>
    <row r="127" spans="1:21" x14ac:dyDescent="0.25">
      <c r="A127" s="16"/>
      <c r="B127" s="16"/>
      <c r="C127" s="16"/>
      <c r="D127" s="16"/>
      <c r="E127" s="1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5"/>
    </row>
    <row r="128" spans="1:21" x14ac:dyDescent="0.25">
      <c r="A128" s="16"/>
      <c r="B128" s="16"/>
      <c r="C128" s="16"/>
      <c r="D128" s="16"/>
      <c r="E128" s="19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5"/>
    </row>
    <row r="129" spans="1:21" x14ac:dyDescent="0.25">
      <c r="A129" s="16"/>
      <c r="B129" s="16"/>
      <c r="C129" s="16"/>
      <c r="D129" s="16"/>
      <c r="E129" s="1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5"/>
    </row>
    <row r="130" spans="1:21" x14ac:dyDescent="0.25">
      <c r="A130" s="16"/>
      <c r="B130" s="16"/>
      <c r="C130" s="16"/>
      <c r="D130" s="16"/>
      <c r="E130" s="1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5"/>
    </row>
    <row r="131" spans="1:21" x14ac:dyDescent="0.25">
      <c r="A131" s="16"/>
      <c r="B131" s="16"/>
      <c r="C131" s="16"/>
      <c r="D131" s="16"/>
      <c r="E131" s="1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5"/>
    </row>
    <row r="132" spans="1:21" x14ac:dyDescent="0.25">
      <c r="A132" s="16"/>
      <c r="B132" s="16"/>
      <c r="C132" s="16"/>
      <c r="D132" s="16"/>
      <c r="E132" s="1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5"/>
    </row>
    <row r="133" spans="1:21" x14ac:dyDescent="0.25">
      <c r="A133" s="16"/>
      <c r="B133" s="16"/>
      <c r="C133" s="16"/>
      <c r="D133" s="16"/>
      <c r="E133" s="1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5"/>
    </row>
    <row r="134" spans="1:21" x14ac:dyDescent="0.25">
      <c r="A134" s="16"/>
      <c r="B134" s="16"/>
      <c r="C134" s="16"/>
      <c r="D134" s="16"/>
      <c r="E134" s="1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5"/>
    </row>
    <row r="135" spans="1:21" x14ac:dyDescent="0.25">
      <c r="A135" s="16"/>
      <c r="B135" s="16"/>
      <c r="C135" s="16"/>
      <c r="D135" s="16"/>
      <c r="E135" s="19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5"/>
    </row>
    <row r="136" spans="1:21" x14ac:dyDescent="0.25">
      <c r="A136" s="16"/>
      <c r="B136" s="16"/>
      <c r="C136" s="16"/>
      <c r="D136" s="16"/>
      <c r="E136" s="19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5"/>
    </row>
    <row r="137" spans="1:21" x14ac:dyDescent="0.25">
      <c r="A137" s="16"/>
      <c r="B137" s="16"/>
      <c r="C137" s="16"/>
      <c r="D137" s="16"/>
      <c r="E137" s="19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5"/>
    </row>
    <row r="138" spans="1:21" x14ac:dyDescent="0.25">
      <c r="A138" s="16"/>
      <c r="B138" s="16"/>
      <c r="C138" s="16"/>
      <c r="D138" s="16"/>
      <c r="E138" s="19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5"/>
    </row>
    <row r="139" spans="1:21" x14ac:dyDescent="0.25">
      <c r="A139" s="16"/>
      <c r="B139" s="16"/>
      <c r="C139" s="16"/>
      <c r="D139" s="16"/>
      <c r="E139" s="19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5"/>
    </row>
    <row r="140" spans="1:21" x14ac:dyDescent="0.25">
      <c r="A140" s="16"/>
      <c r="B140" s="16"/>
      <c r="C140" s="16"/>
      <c r="D140" s="16"/>
      <c r="E140" s="19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5"/>
    </row>
    <row r="141" spans="1:21" x14ac:dyDescent="0.25">
      <c r="A141" s="16"/>
      <c r="B141" s="16"/>
      <c r="C141" s="16"/>
      <c r="D141" s="16"/>
      <c r="E141" s="19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5"/>
    </row>
    <row r="142" spans="1:21" x14ac:dyDescent="0.25">
      <c r="A142" s="16"/>
      <c r="B142" s="16"/>
      <c r="C142" s="16"/>
      <c r="D142" s="16"/>
      <c r="E142" s="19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5"/>
    </row>
    <row r="143" spans="1:21" x14ac:dyDescent="0.25">
      <c r="A143" s="16"/>
      <c r="B143" s="16"/>
      <c r="C143" s="16"/>
      <c r="D143" s="16"/>
      <c r="E143" s="19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5"/>
    </row>
    <row r="144" spans="1:21" x14ac:dyDescent="0.25">
      <c r="A144" s="16"/>
      <c r="B144" s="16"/>
      <c r="C144" s="16"/>
      <c r="D144" s="16"/>
      <c r="E144" s="19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5"/>
    </row>
    <row r="145" spans="1:21" x14ac:dyDescent="0.25">
      <c r="A145" s="16"/>
      <c r="B145" s="16"/>
      <c r="C145" s="16"/>
      <c r="D145" s="16"/>
      <c r="E145" s="19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5"/>
    </row>
    <row r="146" spans="1:21" x14ac:dyDescent="0.25">
      <c r="A146" s="16"/>
      <c r="B146" s="16"/>
      <c r="C146" s="16"/>
      <c r="D146" s="16"/>
      <c r="E146" s="19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5"/>
    </row>
    <row r="147" spans="1:21" x14ac:dyDescent="0.25">
      <c r="A147" s="16"/>
      <c r="B147" s="16"/>
      <c r="C147" s="16"/>
      <c r="D147" s="16"/>
      <c r="E147" s="19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5"/>
    </row>
    <row r="148" spans="1:21" x14ac:dyDescent="0.25">
      <c r="A148" s="16"/>
      <c r="B148" s="16"/>
      <c r="C148" s="16"/>
      <c r="D148" s="16"/>
      <c r="E148" s="19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5"/>
    </row>
    <row r="149" spans="1:21" x14ac:dyDescent="0.25">
      <c r="A149" s="16"/>
      <c r="B149" s="16"/>
      <c r="C149" s="16"/>
      <c r="D149" s="16"/>
      <c r="E149" s="19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5"/>
    </row>
    <row r="150" spans="1:21" x14ac:dyDescent="0.25">
      <c r="A150" s="16"/>
      <c r="B150" s="16"/>
      <c r="C150" s="16"/>
      <c r="D150" s="16"/>
      <c r="E150" s="19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5"/>
    </row>
    <row r="151" spans="1:21" x14ac:dyDescent="0.25">
      <c r="A151" s="16"/>
      <c r="B151" s="16"/>
      <c r="C151" s="16"/>
      <c r="D151" s="16"/>
      <c r="E151" s="19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5"/>
    </row>
    <row r="152" spans="1:21" x14ac:dyDescent="0.25">
      <c r="A152" s="16"/>
      <c r="B152" s="16"/>
      <c r="C152" s="16"/>
      <c r="D152" s="16"/>
      <c r="E152" s="19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5"/>
    </row>
    <row r="153" spans="1:21" x14ac:dyDescent="0.25">
      <c r="A153" s="16"/>
      <c r="B153" s="16"/>
      <c r="C153" s="16"/>
      <c r="D153" s="16"/>
      <c r="E153" s="19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5"/>
    </row>
    <row r="154" spans="1:21" x14ac:dyDescent="0.25">
      <c r="A154" s="16"/>
      <c r="B154" s="16"/>
      <c r="C154" s="16"/>
      <c r="D154" s="16"/>
      <c r="E154" s="19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5"/>
    </row>
    <row r="155" spans="1:21" x14ac:dyDescent="0.25">
      <c r="A155" s="16"/>
      <c r="B155" s="16"/>
      <c r="C155" s="16"/>
      <c r="D155" s="16"/>
      <c r="E155" s="19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5"/>
    </row>
    <row r="156" spans="1:21" x14ac:dyDescent="0.25">
      <c r="A156" s="16"/>
      <c r="B156" s="16"/>
      <c r="C156" s="16"/>
      <c r="D156" s="16"/>
      <c r="E156" s="19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5"/>
    </row>
    <row r="157" spans="1:21" x14ac:dyDescent="0.25">
      <c r="A157" s="16"/>
      <c r="B157" s="16"/>
      <c r="C157" s="16"/>
      <c r="D157" s="16"/>
      <c r="E157" s="19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5"/>
    </row>
    <row r="158" spans="1:21" x14ac:dyDescent="0.25">
      <c r="A158" s="16"/>
      <c r="B158" s="16"/>
      <c r="C158" s="16"/>
      <c r="D158" s="16"/>
      <c r="E158" s="19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5"/>
    </row>
    <row r="159" spans="1:21" x14ac:dyDescent="0.25">
      <c r="A159" s="16"/>
      <c r="B159" s="16"/>
      <c r="C159" s="16"/>
      <c r="D159" s="16"/>
      <c r="E159" s="19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5"/>
    </row>
    <row r="160" spans="1:21" x14ac:dyDescent="0.25">
      <c r="A160" s="16"/>
      <c r="B160" s="16"/>
      <c r="C160" s="16"/>
      <c r="D160" s="16"/>
      <c r="E160" s="19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5"/>
    </row>
    <row r="161" spans="1:21" x14ac:dyDescent="0.25">
      <c r="A161" s="16"/>
      <c r="B161" s="16"/>
      <c r="C161" s="16"/>
      <c r="D161" s="16"/>
      <c r="E161" s="19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5"/>
    </row>
    <row r="162" spans="1:21" x14ac:dyDescent="0.25">
      <c r="A162" s="16"/>
      <c r="B162" s="16"/>
      <c r="C162" s="16"/>
      <c r="D162" s="16"/>
      <c r="E162" s="19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5"/>
    </row>
    <row r="163" spans="1:21" x14ac:dyDescent="0.25">
      <c r="A163" s="16"/>
      <c r="B163" s="16"/>
      <c r="C163" s="16"/>
      <c r="D163" s="16"/>
      <c r="E163" s="19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5"/>
    </row>
    <row r="164" spans="1:21" x14ac:dyDescent="0.25">
      <c r="A164" s="16"/>
      <c r="B164" s="16"/>
      <c r="C164" s="16"/>
      <c r="D164" s="16"/>
      <c r="E164" s="19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5"/>
    </row>
    <row r="165" spans="1:21" x14ac:dyDescent="0.25">
      <c r="A165" s="16"/>
      <c r="B165" s="16"/>
      <c r="C165" s="16"/>
      <c r="D165" s="16"/>
      <c r="E165" s="19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5"/>
    </row>
    <row r="166" spans="1:21" x14ac:dyDescent="0.25">
      <c r="A166" s="16"/>
      <c r="B166" s="16"/>
      <c r="C166" s="16"/>
      <c r="D166" s="16"/>
      <c r="E166" s="19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5"/>
    </row>
    <row r="167" spans="1:21" x14ac:dyDescent="0.25">
      <c r="A167" s="16"/>
      <c r="B167" s="16"/>
      <c r="C167" s="16"/>
      <c r="D167" s="16"/>
      <c r="E167" s="19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5"/>
    </row>
    <row r="168" spans="1:21" x14ac:dyDescent="0.25">
      <c r="A168" s="16"/>
      <c r="B168" s="16"/>
      <c r="C168" s="16"/>
      <c r="D168" s="16"/>
      <c r="E168" s="19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5"/>
    </row>
    <row r="169" spans="1:21" x14ac:dyDescent="0.25">
      <c r="A169" s="16"/>
      <c r="B169" s="16"/>
      <c r="C169" s="16"/>
      <c r="D169" s="16"/>
      <c r="E169" s="19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5"/>
    </row>
    <row r="170" spans="1:21" x14ac:dyDescent="0.25">
      <c r="A170" s="16"/>
      <c r="B170" s="16"/>
      <c r="C170" s="16"/>
      <c r="D170" s="16"/>
      <c r="E170" s="1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5"/>
    </row>
    <row r="171" spans="1:21" x14ac:dyDescent="0.25">
      <c r="A171" s="16"/>
      <c r="B171" s="16"/>
      <c r="C171" s="16"/>
      <c r="D171" s="16"/>
      <c r="E171" s="19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5"/>
    </row>
    <row r="172" spans="1:21" x14ac:dyDescent="0.25">
      <c r="A172" s="16"/>
      <c r="B172" s="16"/>
      <c r="C172" s="16"/>
      <c r="D172" s="16"/>
      <c r="E172" s="19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5"/>
    </row>
    <row r="173" spans="1:21" x14ac:dyDescent="0.25">
      <c r="A173" s="16"/>
      <c r="B173" s="16"/>
      <c r="C173" s="16"/>
      <c r="D173" s="16"/>
      <c r="E173" s="19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5"/>
    </row>
    <row r="174" spans="1:21" x14ac:dyDescent="0.25">
      <c r="A174" s="16"/>
      <c r="B174" s="16"/>
      <c r="C174" s="16"/>
      <c r="D174" s="16"/>
      <c r="E174" s="19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5"/>
    </row>
    <row r="175" spans="1:21" x14ac:dyDescent="0.25">
      <c r="A175" s="16"/>
      <c r="B175" s="16"/>
      <c r="C175" s="16"/>
      <c r="D175" s="16"/>
      <c r="E175" s="19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5"/>
    </row>
    <row r="176" spans="1:21" x14ac:dyDescent="0.25">
      <c r="A176" s="16"/>
      <c r="B176" s="16"/>
      <c r="C176" s="16"/>
      <c r="D176" s="16"/>
      <c r="E176" s="19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5"/>
    </row>
    <row r="177" spans="1:21" x14ac:dyDescent="0.25">
      <c r="A177" s="16"/>
      <c r="B177" s="16"/>
      <c r="C177" s="16"/>
      <c r="D177" s="16"/>
      <c r="E177" s="19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5"/>
    </row>
    <row r="178" spans="1:21" x14ac:dyDescent="0.25">
      <c r="A178" s="16"/>
      <c r="B178" s="16"/>
      <c r="C178" s="16"/>
      <c r="D178" s="16"/>
      <c r="E178" s="19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5"/>
    </row>
    <row r="179" spans="1:21" x14ac:dyDescent="0.25">
      <c r="A179" s="16"/>
      <c r="B179" s="16"/>
      <c r="C179" s="16"/>
      <c r="D179" s="16"/>
      <c r="E179" s="19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5"/>
    </row>
    <row r="180" spans="1:21" x14ac:dyDescent="0.25">
      <c r="A180" s="16"/>
      <c r="B180" s="16"/>
      <c r="C180" s="16"/>
      <c r="D180" s="16"/>
      <c r="E180" s="19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5"/>
    </row>
    <row r="181" spans="1:21" x14ac:dyDescent="0.25">
      <c r="A181" s="16"/>
      <c r="B181" s="16"/>
      <c r="C181" s="16"/>
      <c r="D181" s="16"/>
      <c r="E181" s="19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5"/>
    </row>
    <row r="182" spans="1:21" x14ac:dyDescent="0.25">
      <c r="A182" s="16"/>
      <c r="B182" s="16"/>
      <c r="C182" s="16"/>
      <c r="D182" s="16"/>
      <c r="E182" s="19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5"/>
    </row>
    <row r="183" spans="1:21" x14ac:dyDescent="0.25">
      <c r="A183" s="16"/>
      <c r="B183" s="16"/>
      <c r="C183" s="16"/>
      <c r="D183" s="16"/>
      <c r="E183" s="19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5"/>
    </row>
    <row r="184" spans="1:21" x14ac:dyDescent="0.25">
      <c r="A184" s="16"/>
      <c r="B184" s="16"/>
      <c r="C184" s="16"/>
      <c r="D184" s="16"/>
      <c r="E184" s="19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5"/>
    </row>
    <row r="185" spans="1:21" x14ac:dyDescent="0.25">
      <c r="A185" s="16"/>
      <c r="B185" s="16"/>
      <c r="C185" s="16"/>
      <c r="D185" s="16"/>
      <c r="E185" s="19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5"/>
    </row>
    <row r="186" spans="1:21" x14ac:dyDescent="0.25">
      <c r="A186" s="16"/>
      <c r="B186" s="16"/>
      <c r="C186" s="16"/>
      <c r="D186" s="16"/>
      <c r="E186" s="19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5"/>
    </row>
    <row r="187" spans="1:21" x14ac:dyDescent="0.25">
      <c r="A187" s="16"/>
      <c r="B187" s="16"/>
      <c r="C187" s="16"/>
      <c r="D187" s="16"/>
      <c r="E187" s="19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5"/>
    </row>
    <row r="188" spans="1:21" x14ac:dyDescent="0.25">
      <c r="A188" s="16"/>
      <c r="B188" s="16"/>
      <c r="C188" s="16"/>
      <c r="D188" s="16"/>
      <c r="E188" s="19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5"/>
    </row>
    <row r="189" spans="1:21" x14ac:dyDescent="0.25">
      <c r="A189" s="16"/>
      <c r="B189" s="16"/>
      <c r="C189" s="16"/>
      <c r="D189" s="16"/>
      <c r="E189" s="19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5"/>
    </row>
    <row r="190" spans="1:21" x14ac:dyDescent="0.25">
      <c r="A190" s="16"/>
      <c r="B190" s="16"/>
      <c r="C190" s="16"/>
      <c r="D190" s="16"/>
      <c r="E190" s="19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5"/>
    </row>
    <row r="191" spans="1:21" x14ac:dyDescent="0.25">
      <c r="A191" s="16"/>
      <c r="B191" s="16"/>
      <c r="C191" s="16"/>
      <c r="D191" s="16"/>
      <c r="E191" s="19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5"/>
    </row>
    <row r="192" spans="1:21" x14ac:dyDescent="0.25">
      <c r="A192" s="16"/>
      <c r="B192" s="16"/>
      <c r="C192" s="16"/>
      <c r="D192" s="16"/>
      <c r="E192" s="19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5"/>
    </row>
    <row r="193" spans="1:21" x14ac:dyDescent="0.25">
      <c r="A193" s="16"/>
      <c r="B193" s="16"/>
      <c r="C193" s="16"/>
      <c r="D193" s="16"/>
      <c r="E193" s="19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5"/>
    </row>
    <row r="194" spans="1:21" x14ac:dyDescent="0.25">
      <c r="A194" s="16"/>
      <c r="B194" s="16"/>
      <c r="C194" s="16"/>
      <c r="D194" s="16"/>
      <c r="E194" s="19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5"/>
    </row>
    <row r="195" spans="1:21" x14ac:dyDescent="0.25">
      <c r="A195" s="16"/>
      <c r="B195" s="16"/>
      <c r="C195" s="16"/>
      <c r="D195" s="16"/>
      <c r="E195" s="19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5"/>
    </row>
    <row r="196" spans="1:21" x14ac:dyDescent="0.25">
      <c r="A196" s="16"/>
      <c r="B196" s="16"/>
      <c r="C196" s="16"/>
      <c r="D196" s="16"/>
      <c r="E196" s="19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5"/>
    </row>
    <row r="197" spans="1:21" x14ac:dyDescent="0.25">
      <c r="A197" s="16"/>
      <c r="B197" s="16"/>
      <c r="C197" s="16"/>
      <c r="D197" s="16"/>
      <c r="E197" s="19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5"/>
    </row>
    <row r="198" spans="1:21" x14ac:dyDescent="0.25">
      <c r="A198" s="16"/>
      <c r="B198" s="16"/>
      <c r="C198" s="16"/>
      <c r="D198" s="16"/>
      <c r="E198" s="19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5"/>
    </row>
    <row r="199" spans="1:21" x14ac:dyDescent="0.25">
      <c r="A199" s="16"/>
      <c r="B199" s="16"/>
      <c r="C199" s="16"/>
      <c r="D199" s="16"/>
      <c r="E199" s="19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5"/>
    </row>
    <row r="200" spans="1:21" x14ac:dyDescent="0.25">
      <c r="A200" s="16"/>
      <c r="B200" s="16"/>
      <c r="C200" s="16"/>
      <c r="D200" s="16"/>
      <c r="E200" s="19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5"/>
    </row>
    <row r="201" spans="1:21" x14ac:dyDescent="0.25">
      <c r="A201" s="16"/>
      <c r="B201" s="16"/>
      <c r="C201" s="16"/>
      <c r="D201" s="16"/>
      <c r="E201" s="19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5"/>
    </row>
    <row r="202" spans="1:21" x14ac:dyDescent="0.25">
      <c r="A202" s="16"/>
      <c r="B202" s="16"/>
      <c r="C202" s="16"/>
      <c r="D202" s="16"/>
      <c r="E202" s="19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5"/>
    </row>
    <row r="203" spans="1:21" x14ac:dyDescent="0.25">
      <c r="A203" s="16"/>
      <c r="B203" s="16"/>
      <c r="C203" s="16"/>
      <c r="D203" s="16"/>
      <c r="E203" s="19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5"/>
    </row>
    <row r="204" spans="1:21" x14ac:dyDescent="0.25">
      <c r="A204" s="16"/>
      <c r="B204" s="16"/>
      <c r="C204" s="16"/>
      <c r="D204" s="16"/>
      <c r="E204" s="19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5"/>
    </row>
    <row r="205" spans="1:21" x14ac:dyDescent="0.25">
      <c r="A205" s="16"/>
      <c r="B205" s="16"/>
      <c r="C205" s="16"/>
      <c r="D205" s="16"/>
      <c r="E205" s="19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5"/>
    </row>
    <row r="206" spans="1:21" x14ac:dyDescent="0.25">
      <c r="A206" s="16"/>
      <c r="B206" s="16"/>
      <c r="C206" s="16"/>
      <c r="D206" s="16"/>
      <c r="E206" s="19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5"/>
    </row>
    <row r="207" spans="1:21" x14ac:dyDescent="0.25">
      <c r="A207" s="16"/>
      <c r="B207" s="16"/>
      <c r="C207" s="16"/>
      <c r="D207" s="16"/>
      <c r="E207" s="19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5"/>
    </row>
    <row r="208" spans="1:21" x14ac:dyDescent="0.25">
      <c r="A208" s="16"/>
      <c r="B208" s="16"/>
      <c r="C208" s="16"/>
      <c r="D208" s="16"/>
      <c r="E208" s="19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5"/>
    </row>
    <row r="209" spans="1:21" x14ac:dyDescent="0.25">
      <c r="A209" s="16"/>
      <c r="B209" s="16"/>
      <c r="C209" s="16"/>
      <c r="D209" s="16"/>
      <c r="E209" s="19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5"/>
    </row>
    <row r="210" spans="1:21" x14ac:dyDescent="0.25">
      <c r="A210" s="16"/>
      <c r="B210" s="16"/>
      <c r="C210" s="16"/>
      <c r="D210" s="16"/>
      <c r="E210" s="19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5"/>
    </row>
    <row r="211" spans="1:21" x14ac:dyDescent="0.25">
      <c r="A211" s="16"/>
      <c r="B211" s="16"/>
      <c r="C211" s="16"/>
      <c r="D211" s="16"/>
      <c r="E211" s="19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5"/>
    </row>
    <row r="212" spans="1:21" x14ac:dyDescent="0.25">
      <c r="A212" s="16"/>
      <c r="B212" s="16"/>
      <c r="C212" s="16"/>
      <c r="D212" s="16"/>
      <c r="E212" s="19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5"/>
    </row>
    <row r="213" spans="1:21" x14ac:dyDescent="0.25">
      <c r="A213" s="16"/>
      <c r="B213" s="16"/>
      <c r="C213" s="16"/>
      <c r="D213" s="16"/>
      <c r="E213" s="19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5"/>
    </row>
    <row r="214" spans="1:21" x14ac:dyDescent="0.25">
      <c r="A214" s="16"/>
      <c r="B214" s="16"/>
      <c r="C214" s="16"/>
      <c r="D214" s="16"/>
      <c r="E214" s="19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5"/>
    </row>
    <row r="215" spans="1:21" x14ac:dyDescent="0.25">
      <c r="A215" s="16"/>
      <c r="B215" s="16"/>
      <c r="C215" s="16"/>
      <c r="D215" s="16"/>
      <c r="E215" s="19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5"/>
    </row>
    <row r="216" spans="1:21" x14ac:dyDescent="0.25">
      <c r="A216" s="16"/>
      <c r="B216" s="16"/>
      <c r="C216" s="16"/>
      <c r="D216" s="16"/>
      <c r="E216" s="19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5"/>
    </row>
    <row r="217" spans="1:21" x14ac:dyDescent="0.25">
      <c r="A217" s="16"/>
      <c r="B217" s="16"/>
      <c r="C217" s="16"/>
      <c r="D217" s="16"/>
      <c r="E217" s="19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5"/>
    </row>
    <row r="218" spans="1:21" x14ac:dyDescent="0.25">
      <c r="A218" s="16"/>
      <c r="B218" s="16"/>
      <c r="C218" s="16"/>
      <c r="D218" s="16"/>
      <c r="E218" s="19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5"/>
    </row>
    <row r="219" spans="1:21" x14ac:dyDescent="0.25">
      <c r="A219" s="16"/>
      <c r="B219" s="16"/>
      <c r="C219" s="16"/>
      <c r="D219" s="16"/>
      <c r="E219" s="19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5"/>
    </row>
    <row r="220" spans="1:21" x14ac:dyDescent="0.25">
      <c r="A220" s="16"/>
      <c r="B220" s="16"/>
      <c r="C220" s="16"/>
      <c r="D220" s="16"/>
      <c r="E220" s="19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5"/>
    </row>
    <row r="221" spans="1:21" x14ac:dyDescent="0.25">
      <c r="A221" s="16"/>
      <c r="B221" s="16"/>
      <c r="C221" s="16"/>
      <c r="D221" s="16"/>
      <c r="E221" s="19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5"/>
    </row>
    <row r="222" spans="1:21" x14ac:dyDescent="0.25">
      <c r="A222" s="16"/>
      <c r="B222" s="16"/>
      <c r="C222" s="16"/>
      <c r="D222" s="16"/>
      <c r="E222" s="19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5"/>
    </row>
    <row r="223" spans="1:21" x14ac:dyDescent="0.25">
      <c r="A223" s="16"/>
      <c r="B223" s="16"/>
      <c r="C223" s="16"/>
      <c r="D223" s="16"/>
      <c r="E223" s="19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5"/>
    </row>
    <row r="224" spans="1:21" x14ac:dyDescent="0.25">
      <c r="A224" s="16"/>
      <c r="B224" s="16"/>
      <c r="C224" s="16"/>
      <c r="D224" s="16"/>
      <c r="E224" s="19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5"/>
    </row>
    <row r="225" spans="1:21" x14ac:dyDescent="0.25">
      <c r="A225" s="16"/>
      <c r="B225" s="16"/>
      <c r="C225" s="16"/>
      <c r="D225" s="16"/>
      <c r="E225" s="19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5"/>
    </row>
    <row r="226" spans="1:21" x14ac:dyDescent="0.25">
      <c r="A226" s="16"/>
      <c r="B226" s="16"/>
      <c r="C226" s="16"/>
      <c r="D226" s="16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5"/>
    </row>
    <row r="227" spans="1:21" x14ac:dyDescent="0.25">
      <c r="A227" s="16"/>
      <c r="B227" s="16"/>
      <c r="C227" s="16"/>
      <c r="D227" s="16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5"/>
    </row>
    <row r="228" spans="1:21" x14ac:dyDescent="0.25">
      <c r="A228" s="16"/>
      <c r="B228" s="16"/>
      <c r="C228" s="16"/>
      <c r="D228" s="16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5"/>
    </row>
    <row r="229" spans="1:21" x14ac:dyDescent="0.25">
      <c r="A229" s="16"/>
      <c r="B229" s="16"/>
      <c r="C229" s="16"/>
      <c r="D229" s="16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5"/>
    </row>
    <row r="230" spans="1:21" x14ac:dyDescent="0.25">
      <c r="A230" s="16"/>
      <c r="B230" s="16"/>
      <c r="C230" s="16"/>
      <c r="D230" s="16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5"/>
    </row>
    <row r="231" spans="1:21" x14ac:dyDescent="0.25">
      <c r="A231" s="16"/>
      <c r="B231" s="16"/>
      <c r="C231" s="16"/>
      <c r="D231" s="16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5"/>
    </row>
    <row r="232" spans="1:21" x14ac:dyDescent="0.25">
      <c r="A232" s="16"/>
      <c r="B232" s="16"/>
      <c r="C232" s="16"/>
      <c r="D232" s="16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5"/>
    </row>
    <row r="233" spans="1:21" x14ac:dyDescent="0.25">
      <c r="A233" s="16"/>
      <c r="B233" s="16"/>
      <c r="C233" s="16"/>
      <c r="D233" s="16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5"/>
    </row>
    <row r="234" spans="1:21" x14ac:dyDescent="0.25">
      <c r="A234" s="16"/>
      <c r="B234" s="16"/>
      <c r="C234" s="16"/>
      <c r="D234" s="16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5"/>
    </row>
    <row r="235" spans="1:21" x14ac:dyDescent="0.25">
      <c r="A235" s="16"/>
      <c r="B235" s="16"/>
      <c r="C235" s="16"/>
      <c r="D235" s="16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5"/>
    </row>
    <row r="236" spans="1:21" x14ac:dyDescent="0.25">
      <c r="A236" s="16"/>
      <c r="B236" s="16"/>
      <c r="C236" s="16"/>
      <c r="D236" s="16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5"/>
    </row>
    <row r="237" spans="1:21" x14ac:dyDescent="0.25">
      <c r="A237" s="16"/>
      <c r="B237" s="16"/>
      <c r="C237" s="16"/>
      <c r="D237" s="16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5"/>
    </row>
    <row r="238" spans="1:21" x14ac:dyDescent="0.25">
      <c r="A238" s="16"/>
      <c r="B238" s="16"/>
      <c r="C238" s="16"/>
      <c r="D238" s="16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5"/>
    </row>
    <row r="239" spans="1:21" x14ac:dyDescent="0.25">
      <c r="A239" s="16"/>
      <c r="B239" s="16"/>
      <c r="C239" s="16"/>
      <c r="D239" s="16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5"/>
    </row>
    <row r="240" spans="1:21" x14ac:dyDescent="0.25">
      <c r="A240" s="16"/>
      <c r="B240" s="16"/>
      <c r="C240" s="16"/>
      <c r="D240" s="16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5"/>
    </row>
    <row r="241" spans="1:21" x14ac:dyDescent="0.25">
      <c r="A241" s="16"/>
      <c r="B241" s="16"/>
      <c r="C241" s="16"/>
      <c r="D241" s="16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5"/>
    </row>
    <row r="242" spans="1:21" x14ac:dyDescent="0.25">
      <c r="A242" s="16"/>
      <c r="B242" s="16"/>
      <c r="C242" s="16"/>
      <c r="D242" s="16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5"/>
    </row>
    <row r="243" spans="1:21" x14ac:dyDescent="0.25">
      <c r="A243" s="16"/>
      <c r="B243" s="16"/>
      <c r="C243" s="16"/>
      <c r="D243" s="16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5"/>
    </row>
    <row r="244" spans="1:21" x14ac:dyDescent="0.25">
      <c r="A244" s="16"/>
      <c r="B244" s="16"/>
      <c r="C244" s="16"/>
      <c r="D244" s="16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5"/>
    </row>
    <row r="245" spans="1:21" x14ac:dyDescent="0.25">
      <c r="A245" s="16"/>
      <c r="B245" s="16"/>
      <c r="C245" s="16"/>
      <c r="D245" s="16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5"/>
    </row>
    <row r="246" spans="1:21" x14ac:dyDescent="0.25">
      <c r="A246" s="16"/>
      <c r="B246" s="16"/>
      <c r="C246" s="16"/>
      <c r="D246" s="16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5"/>
    </row>
    <row r="247" spans="1:21" x14ac:dyDescent="0.25">
      <c r="A247" s="16"/>
      <c r="B247" s="16"/>
      <c r="C247" s="16"/>
      <c r="D247" s="16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5"/>
    </row>
    <row r="248" spans="1:21" x14ac:dyDescent="0.25">
      <c r="A248" s="16"/>
      <c r="B248" s="16"/>
      <c r="C248" s="16"/>
      <c r="D248" s="16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5"/>
    </row>
    <row r="249" spans="1:21" x14ac:dyDescent="0.25">
      <c r="A249" s="16"/>
      <c r="B249" s="16"/>
      <c r="C249" s="16"/>
      <c r="D249" s="16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5"/>
    </row>
    <row r="250" spans="1:21" x14ac:dyDescent="0.25">
      <c r="A250" s="16"/>
      <c r="B250" s="16"/>
      <c r="C250" s="16"/>
      <c r="D250" s="16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5"/>
    </row>
    <row r="251" spans="1:21" x14ac:dyDescent="0.25">
      <c r="A251" s="16"/>
      <c r="B251" s="16"/>
      <c r="C251" s="16"/>
      <c r="D251" s="16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5"/>
    </row>
    <row r="252" spans="1:21" x14ac:dyDescent="0.25">
      <c r="A252" s="16"/>
      <c r="B252" s="16"/>
      <c r="C252" s="16"/>
      <c r="D252" s="16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5"/>
    </row>
    <row r="253" spans="1:21" x14ac:dyDescent="0.25">
      <c r="A253" s="16"/>
      <c r="B253" s="16"/>
      <c r="C253" s="16"/>
      <c r="D253" s="16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5"/>
    </row>
    <row r="254" spans="1:21" x14ac:dyDescent="0.25">
      <c r="A254" s="16"/>
      <c r="B254" s="16"/>
      <c r="C254" s="16"/>
      <c r="D254" s="16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5"/>
    </row>
    <row r="255" spans="1:21" x14ac:dyDescent="0.25">
      <c r="A255" s="16"/>
      <c r="B255" s="16"/>
      <c r="C255" s="16"/>
      <c r="D255" s="16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5"/>
    </row>
    <row r="256" spans="1:21" x14ac:dyDescent="0.25">
      <c r="A256" s="16"/>
      <c r="B256" s="16"/>
      <c r="C256" s="16"/>
      <c r="D256" s="16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5"/>
    </row>
    <row r="257" spans="1:21" x14ac:dyDescent="0.25">
      <c r="A257" s="16"/>
      <c r="B257" s="16"/>
      <c r="C257" s="16"/>
      <c r="D257" s="16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5"/>
    </row>
    <row r="258" spans="1:21" x14ac:dyDescent="0.25">
      <c r="A258" s="16"/>
      <c r="B258" s="16"/>
      <c r="C258" s="16"/>
      <c r="D258" s="16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5"/>
    </row>
    <row r="259" spans="1:21" x14ac:dyDescent="0.25">
      <c r="A259" s="16"/>
      <c r="B259" s="16"/>
      <c r="C259" s="16"/>
      <c r="D259" s="16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5"/>
    </row>
    <row r="260" spans="1:21" x14ac:dyDescent="0.25">
      <c r="A260" s="16"/>
      <c r="B260" s="16"/>
      <c r="C260" s="16"/>
      <c r="D260" s="16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5"/>
    </row>
    <row r="261" spans="1:21" x14ac:dyDescent="0.25">
      <c r="A261" s="16"/>
      <c r="B261" s="16"/>
      <c r="C261" s="16"/>
      <c r="D261" s="16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5"/>
    </row>
    <row r="262" spans="1:21" x14ac:dyDescent="0.25">
      <c r="A262" s="16"/>
      <c r="B262" s="16"/>
      <c r="C262" s="16"/>
      <c r="D262" s="16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5"/>
    </row>
    <row r="263" spans="1:21" x14ac:dyDescent="0.25">
      <c r="A263" s="16"/>
      <c r="B263" s="16"/>
      <c r="C263" s="16"/>
      <c r="D263" s="16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5"/>
    </row>
    <row r="264" spans="1:21" x14ac:dyDescent="0.25">
      <c r="A264" s="16"/>
      <c r="B264" s="16"/>
      <c r="C264" s="16"/>
      <c r="D264" s="16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5"/>
    </row>
    <row r="265" spans="1:21" x14ac:dyDescent="0.25">
      <c r="A265" s="16"/>
      <c r="B265" s="16"/>
      <c r="C265" s="16"/>
      <c r="D265" s="16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5"/>
    </row>
    <row r="266" spans="1:21" x14ac:dyDescent="0.25">
      <c r="A266" s="16"/>
      <c r="B266" s="16"/>
      <c r="C266" s="16"/>
      <c r="D266" s="16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5"/>
    </row>
    <row r="267" spans="1:21" x14ac:dyDescent="0.25">
      <c r="A267" s="16"/>
      <c r="B267" s="16"/>
      <c r="C267" s="16"/>
      <c r="D267" s="16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5"/>
    </row>
    <row r="268" spans="1:21" x14ac:dyDescent="0.25">
      <c r="A268" s="16"/>
      <c r="B268" s="16"/>
      <c r="C268" s="16"/>
      <c r="D268" s="16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5"/>
    </row>
    <row r="269" spans="1:21" x14ac:dyDescent="0.25">
      <c r="A269" s="16"/>
      <c r="B269" s="16"/>
      <c r="C269" s="16"/>
      <c r="D269" s="16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5"/>
    </row>
    <row r="270" spans="1:21" x14ac:dyDescent="0.25">
      <c r="A270" s="16"/>
      <c r="B270" s="16"/>
      <c r="C270" s="16"/>
      <c r="D270" s="16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5"/>
    </row>
    <row r="271" spans="1:21" x14ac:dyDescent="0.25">
      <c r="A271" s="16"/>
      <c r="B271" s="16"/>
      <c r="C271" s="16"/>
      <c r="D271" s="16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5"/>
    </row>
    <row r="272" spans="1:21" x14ac:dyDescent="0.25">
      <c r="A272" s="16"/>
      <c r="B272" s="16"/>
      <c r="C272" s="16"/>
      <c r="D272" s="16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5"/>
    </row>
    <row r="273" spans="1:21" x14ac:dyDescent="0.25">
      <c r="A273" s="16"/>
      <c r="B273" s="16"/>
      <c r="C273" s="16"/>
      <c r="D273" s="16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5"/>
    </row>
    <row r="274" spans="1:21" x14ac:dyDescent="0.25">
      <c r="A274" s="16"/>
      <c r="B274" s="16"/>
      <c r="C274" s="16"/>
      <c r="D274" s="16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5"/>
    </row>
    <row r="275" spans="1:21" x14ac:dyDescent="0.25">
      <c r="A275" s="16"/>
      <c r="B275" s="16"/>
      <c r="C275" s="16"/>
      <c r="D275" s="16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5"/>
    </row>
    <row r="276" spans="1:21" x14ac:dyDescent="0.25">
      <c r="A276" s="16"/>
      <c r="B276" s="16"/>
      <c r="C276" s="16"/>
      <c r="D276" s="16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5"/>
    </row>
    <row r="277" spans="1:21" x14ac:dyDescent="0.25">
      <c r="A277" s="16"/>
      <c r="B277" s="16"/>
      <c r="C277" s="16"/>
      <c r="D277" s="16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5"/>
    </row>
    <row r="278" spans="1:21" x14ac:dyDescent="0.25">
      <c r="A278" s="16"/>
      <c r="B278" s="16"/>
      <c r="C278" s="16"/>
      <c r="D278" s="16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5"/>
    </row>
    <row r="279" spans="1:21" x14ac:dyDescent="0.25">
      <c r="A279" s="16"/>
      <c r="B279" s="16"/>
      <c r="C279" s="16"/>
      <c r="D279" s="16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5"/>
    </row>
    <row r="280" spans="1:21" x14ac:dyDescent="0.25">
      <c r="A280" s="16"/>
      <c r="B280" s="16"/>
      <c r="C280" s="16"/>
      <c r="D280" s="16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5"/>
    </row>
    <row r="281" spans="1:21" x14ac:dyDescent="0.25">
      <c r="A281" s="16"/>
      <c r="B281" s="16"/>
      <c r="C281" s="16"/>
      <c r="D281" s="16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5"/>
    </row>
    <row r="282" spans="1:21" x14ac:dyDescent="0.25">
      <c r="A282" s="16"/>
      <c r="B282" s="16"/>
      <c r="C282" s="16"/>
      <c r="D282" s="16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5"/>
    </row>
    <row r="283" spans="1:21" x14ac:dyDescent="0.25">
      <c r="A283" s="16"/>
      <c r="B283" s="16"/>
      <c r="C283" s="16"/>
      <c r="D283" s="16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5"/>
    </row>
    <row r="284" spans="1:21" x14ac:dyDescent="0.25">
      <c r="A284" s="16"/>
      <c r="B284" s="16"/>
      <c r="C284" s="16"/>
      <c r="D284" s="16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5"/>
    </row>
    <row r="285" spans="1:21" x14ac:dyDescent="0.25">
      <c r="A285" s="16"/>
      <c r="B285" s="16"/>
      <c r="C285" s="16"/>
      <c r="D285" s="16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5"/>
    </row>
    <row r="286" spans="1:21" x14ac:dyDescent="0.25">
      <c r="A286" s="16"/>
      <c r="B286" s="16"/>
      <c r="C286" s="16"/>
      <c r="D286" s="16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5"/>
    </row>
    <row r="287" spans="1:21" x14ac:dyDescent="0.25">
      <c r="A287" s="16"/>
      <c r="B287" s="16"/>
      <c r="C287" s="16"/>
      <c r="D287" s="16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5"/>
    </row>
    <row r="288" spans="1:21" x14ac:dyDescent="0.25">
      <c r="A288" s="16"/>
      <c r="B288" s="16"/>
      <c r="C288" s="16"/>
      <c r="D288" s="16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5"/>
    </row>
    <row r="289" spans="1:21" x14ac:dyDescent="0.25">
      <c r="A289" s="16"/>
      <c r="B289" s="16"/>
      <c r="C289" s="16"/>
      <c r="D289" s="16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5"/>
    </row>
    <row r="290" spans="1:21" x14ac:dyDescent="0.25">
      <c r="A290" s="16"/>
      <c r="B290" s="16"/>
      <c r="C290" s="16"/>
      <c r="D290" s="16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5"/>
    </row>
    <row r="291" spans="1:21" x14ac:dyDescent="0.25">
      <c r="A291" s="16"/>
      <c r="B291" s="16"/>
      <c r="C291" s="16"/>
      <c r="D291" s="16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5"/>
    </row>
    <row r="292" spans="1:21" x14ac:dyDescent="0.25">
      <c r="A292" s="16"/>
      <c r="B292" s="16"/>
      <c r="C292" s="16"/>
      <c r="D292" s="16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5"/>
    </row>
    <row r="293" spans="1:21" x14ac:dyDescent="0.25">
      <c r="A293" s="16"/>
      <c r="B293" s="16"/>
      <c r="C293" s="16"/>
      <c r="D293" s="16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5"/>
    </row>
    <row r="294" spans="1:21" x14ac:dyDescent="0.25">
      <c r="A294" s="16"/>
      <c r="B294" s="16"/>
      <c r="C294" s="16"/>
      <c r="D294" s="16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5"/>
    </row>
    <row r="295" spans="1:21" x14ac:dyDescent="0.25">
      <c r="A295" s="16"/>
      <c r="B295" s="16"/>
      <c r="C295" s="16"/>
      <c r="D295" s="16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5"/>
    </row>
    <row r="296" spans="1:21" x14ac:dyDescent="0.25">
      <c r="A296" s="16"/>
      <c r="B296" s="16"/>
      <c r="C296" s="16"/>
      <c r="D296" s="16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5"/>
    </row>
    <row r="297" spans="1:21" x14ac:dyDescent="0.25">
      <c r="A297" s="16"/>
      <c r="B297" s="16"/>
      <c r="C297" s="16"/>
      <c r="D297" s="16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5"/>
    </row>
    <row r="298" spans="1:21" x14ac:dyDescent="0.25">
      <c r="A298" s="16"/>
      <c r="B298" s="16"/>
      <c r="C298" s="16"/>
      <c r="D298" s="16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5"/>
    </row>
    <row r="299" spans="1:21" x14ac:dyDescent="0.25">
      <c r="A299" s="16"/>
      <c r="B299" s="16"/>
      <c r="C299" s="16"/>
      <c r="D299" s="16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5"/>
    </row>
    <row r="300" spans="1:21" x14ac:dyDescent="0.25">
      <c r="A300" s="16"/>
      <c r="B300" s="16"/>
      <c r="C300" s="16"/>
      <c r="D300" s="16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5"/>
    </row>
    <row r="301" spans="1:21" x14ac:dyDescent="0.25">
      <c r="A301" s="16"/>
      <c r="B301" s="16"/>
      <c r="C301" s="16"/>
      <c r="D301" s="16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5"/>
    </row>
    <row r="302" spans="1:21" x14ac:dyDescent="0.25">
      <c r="A302" s="16"/>
      <c r="B302" s="16"/>
      <c r="C302" s="16"/>
      <c r="D302" s="16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5"/>
    </row>
    <row r="303" spans="1:21" x14ac:dyDescent="0.25">
      <c r="A303" s="16"/>
      <c r="B303" s="16"/>
      <c r="C303" s="16"/>
      <c r="D303" s="16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5"/>
    </row>
    <row r="304" spans="1:21" x14ac:dyDescent="0.25">
      <c r="A304" s="16"/>
      <c r="B304" s="16"/>
      <c r="C304" s="16"/>
      <c r="D304" s="16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5"/>
    </row>
    <row r="305" spans="1:21" x14ac:dyDescent="0.25">
      <c r="A305" s="16"/>
      <c r="B305" s="16"/>
      <c r="C305" s="16"/>
      <c r="D305" s="16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5"/>
    </row>
    <row r="306" spans="1:21" x14ac:dyDescent="0.25">
      <c r="A306" s="16"/>
      <c r="B306" s="16"/>
      <c r="C306" s="16"/>
      <c r="D306" s="16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5"/>
    </row>
    <row r="307" spans="1:21" x14ac:dyDescent="0.25">
      <c r="A307" s="16"/>
      <c r="B307" s="16"/>
      <c r="C307" s="16"/>
      <c r="D307" s="16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5"/>
    </row>
    <row r="308" spans="1:21" x14ac:dyDescent="0.25">
      <c r="A308" s="16"/>
      <c r="B308" s="16"/>
      <c r="C308" s="16"/>
      <c r="D308" s="16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5"/>
    </row>
    <row r="309" spans="1:21" x14ac:dyDescent="0.25">
      <c r="A309" s="16"/>
      <c r="B309" s="16"/>
      <c r="C309" s="16"/>
      <c r="D309" s="16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5"/>
    </row>
    <row r="310" spans="1:21" x14ac:dyDescent="0.25">
      <c r="A310" s="16"/>
      <c r="B310" s="16"/>
      <c r="C310" s="16"/>
      <c r="D310" s="16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5"/>
    </row>
    <row r="311" spans="1:21" x14ac:dyDescent="0.25">
      <c r="A311" s="16"/>
      <c r="B311" s="16"/>
      <c r="C311" s="16"/>
      <c r="D311" s="16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5"/>
    </row>
    <row r="312" spans="1:21" x14ac:dyDescent="0.25">
      <c r="A312" s="16"/>
      <c r="B312" s="16"/>
      <c r="C312" s="16"/>
      <c r="D312" s="16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5"/>
    </row>
    <row r="313" spans="1:21" x14ac:dyDescent="0.25">
      <c r="A313" s="16"/>
      <c r="B313" s="16"/>
      <c r="C313" s="16"/>
      <c r="D313" s="16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5"/>
    </row>
    <row r="314" spans="1:21" x14ac:dyDescent="0.25">
      <c r="A314" s="16"/>
      <c r="B314" s="16"/>
      <c r="C314" s="16"/>
      <c r="D314" s="16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5"/>
    </row>
    <row r="315" spans="1:21" x14ac:dyDescent="0.25">
      <c r="A315" s="16"/>
      <c r="B315" s="16"/>
      <c r="C315" s="16"/>
      <c r="D315" s="16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5"/>
    </row>
    <row r="316" spans="1:21" x14ac:dyDescent="0.25">
      <c r="A316" s="16"/>
      <c r="B316" s="16"/>
      <c r="C316" s="16"/>
      <c r="D316" s="16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5"/>
    </row>
    <row r="317" spans="1:21" x14ac:dyDescent="0.25">
      <c r="A317" s="16"/>
      <c r="B317" s="16"/>
      <c r="C317" s="16"/>
      <c r="D317" s="16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5"/>
    </row>
    <row r="318" spans="1:21" x14ac:dyDescent="0.25">
      <c r="A318" s="16"/>
      <c r="B318" s="16"/>
      <c r="C318" s="16"/>
      <c r="D318" s="16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5"/>
    </row>
    <row r="319" spans="1:21" x14ac:dyDescent="0.25">
      <c r="A319" s="16"/>
      <c r="B319" s="16"/>
      <c r="C319" s="16"/>
      <c r="D319" s="16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5"/>
    </row>
    <row r="320" spans="1:21" x14ac:dyDescent="0.25">
      <c r="A320" s="16"/>
      <c r="B320" s="16"/>
      <c r="C320" s="16"/>
      <c r="D320" s="16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5"/>
    </row>
    <row r="321" spans="1:21" x14ac:dyDescent="0.25">
      <c r="A321" s="16"/>
      <c r="B321" s="16"/>
      <c r="C321" s="16"/>
      <c r="D321" s="16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5"/>
    </row>
    <row r="322" spans="1:21" x14ac:dyDescent="0.25">
      <c r="A322" s="16"/>
      <c r="B322" s="16"/>
      <c r="C322" s="16"/>
      <c r="D322" s="16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5"/>
    </row>
    <row r="323" spans="1:21" x14ac:dyDescent="0.25">
      <c r="A323" s="16"/>
      <c r="B323" s="16"/>
      <c r="C323" s="16"/>
      <c r="D323" s="16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5"/>
    </row>
    <row r="324" spans="1:21" x14ac:dyDescent="0.25">
      <c r="A324" s="16"/>
      <c r="B324" s="16"/>
      <c r="C324" s="16"/>
      <c r="D324" s="16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5"/>
    </row>
    <row r="325" spans="1:21" x14ac:dyDescent="0.25">
      <c r="A325" s="16"/>
      <c r="B325" s="16"/>
      <c r="C325" s="16"/>
      <c r="D325" s="16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5"/>
    </row>
    <row r="326" spans="1:21" x14ac:dyDescent="0.25">
      <c r="A326" s="16"/>
      <c r="B326" s="16"/>
      <c r="C326" s="16"/>
      <c r="D326" s="16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5"/>
    </row>
    <row r="327" spans="1:21" x14ac:dyDescent="0.25">
      <c r="A327" s="16"/>
      <c r="B327" s="16"/>
      <c r="C327" s="16"/>
      <c r="D327" s="16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5"/>
    </row>
    <row r="328" spans="1:21" x14ac:dyDescent="0.25">
      <c r="A328" s="16"/>
      <c r="B328" s="16"/>
      <c r="C328" s="16"/>
      <c r="D328" s="16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5"/>
    </row>
    <row r="329" spans="1:21" x14ac:dyDescent="0.25">
      <c r="A329" s="16"/>
      <c r="B329" s="16"/>
      <c r="C329" s="16"/>
      <c r="D329" s="16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5"/>
    </row>
    <row r="330" spans="1:21" x14ac:dyDescent="0.25">
      <c r="A330" s="16"/>
      <c r="B330" s="16"/>
      <c r="C330" s="16"/>
      <c r="D330" s="16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5"/>
    </row>
    <row r="331" spans="1:21" x14ac:dyDescent="0.25">
      <c r="A331" s="16"/>
      <c r="B331" s="16"/>
      <c r="C331" s="16"/>
      <c r="D331" s="16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5"/>
    </row>
    <row r="332" spans="1:21" x14ac:dyDescent="0.25">
      <c r="A332" s="16"/>
      <c r="B332" s="16"/>
      <c r="C332" s="16"/>
      <c r="D332" s="16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5"/>
    </row>
    <row r="333" spans="1:21" x14ac:dyDescent="0.25">
      <c r="A333" s="16"/>
      <c r="B333" s="16"/>
      <c r="C333" s="16"/>
      <c r="D333" s="16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5"/>
    </row>
    <row r="334" spans="1:21" x14ac:dyDescent="0.25">
      <c r="A334" s="16"/>
      <c r="B334" s="16"/>
      <c r="C334" s="16"/>
      <c r="D334" s="16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5"/>
    </row>
    <row r="335" spans="1:21" x14ac:dyDescent="0.25">
      <c r="A335" s="16"/>
      <c r="B335" s="16"/>
      <c r="C335" s="16"/>
      <c r="D335" s="16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5"/>
    </row>
    <row r="336" spans="1:21" x14ac:dyDescent="0.25">
      <c r="A336" s="16"/>
      <c r="B336" s="16"/>
      <c r="C336" s="16"/>
      <c r="D336" s="16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5"/>
    </row>
    <row r="337" spans="1:21" x14ac:dyDescent="0.25">
      <c r="A337" s="16"/>
      <c r="B337" s="16"/>
      <c r="C337" s="16"/>
      <c r="D337" s="16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5"/>
    </row>
    <row r="338" spans="1:21" x14ac:dyDescent="0.25">
      <c r="A338" s="16"/>
      <c r="B338" s="16"/>
      <c r="C338" s="16"/>
      <c r="D338" s="16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5"/>
    </row>
    <row r="339" spans="1:21" x14ac:dyDescent="0.25">
      <c r="A339" s="16"/>
      <c r="B339" s="16"/>
      <c r="C339" s="16"/>
      <c r="D339" s="16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5"/>
    </row>
    <row r="340" spans="1:21" x14ac:dyDescent="0.25">
      <c r="A340" s="16"/>
      <c r="B340" s="16"/>
      <c r="C340" s="16"/>
      <c r="D340" s="16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5"/>
    </row>
    <row r="341" spans="1:21" x14ac:dyDescent="0.25">
      <c r="A341" s="16"/>
      <c r="B341" s="16"/>
      <c r="C341" s="16"/>
      <c r="D341" s="16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5"/>
    </row>
    <row r="342" spans="1:21" x14ac:dyDescent="0.25">
      <c r="A342" s="16"/>
      <c r="B342" s="16"/>
      <c r="C342" s="16"/>
      <c r="D342" s="16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5"/>
    </row>
    <row r="343" spans="1:21" x14ac:dyDescent="0.25">
      <c r="A343" s="16"/>
      <c r="B343" s="16"/>
      <c r="C343" s="16"/>
      <c r="D343" s="16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5"/>
    </row>
    <row r="344" spans="1:21" x14ac:dyDescent="0.25">
      <c r="A344" s="16"/>
      <c r="B344" s="16"/>
      <c r="C344" s="16"/>
      <c r="D344" s="16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5"/>
    </row>
    <row r="345" spans="1:21" x14ac:dyDescent="0.25">
      <c r="A345" s="16"/>
      <c r="B345" s="16"/>
      <c r="C345" s="16"/>
      <c r="D345" s="16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5"/>
    </row>
    <row r="346" spans="1:21" x14ac:dyDescent="0.25">
      <c r="A346" s="16"/>
      <c r="B346" s="16"/>
      <c r="C346" s="16"/>
      <c r="D346" s="16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5"/>
    </row>
    <row r="347" spans="1:21" x14ac:dyDescent="0.25">
      <c r="A347" s="16"/>
      <c r="B347" s="16"/>
      <c r="C347" s="16"/>
      <c r="D347" s="16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5"/>
    </row>
    <row r="348" spans="1:21" x14ac:dyDescent="0.25">
      <c r="A348" s="16"/>
      <c r="B348" s="16"/>
      <c r="C348" s="16"/>
      <c r="D348" s="16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5"/>
    </row>
    <row r="349" spans="1:21" x14ac:dyDescent="0.25">
      <c r="A349" s="16"/>
      <c r="B349" s="16"/>
      <c r="C349" s="16"/>
      <c r="D349" s="16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5"/>
    </row>
    <row r="350" spans="1:21" x14ac:dyDescent="0.25">
      <c r="A350" s="16"/>
      <c r="B350" s="16"/>
      <c r="C350" s="16"/>
      <c r="D350" s="16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5"/>
    </row>
    <row r="351" spans="1:21" x14ac:dyDescent="0.25">
      <c r="A351" s="16"/>
      <c r="B351" s="16"/>
      <c r="C351" s="16"/>
      <c r="D351" s="16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5"/>
    </row>
    <row r="352" spans="1:21" x14ac:dyDescent="0.25">
      <c r="A352" s="16"/>
      <c r="B352" s="16"/>
      <c r="C352" s="16"/>
      <c r="D352" s="16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5"/>
    </row>
    <row r="353" spans="1:21" x14ac:dyDescent="0.25">
      <c r="A353" s="16"/>
      <c r="B353" s="16"/>
      <c r="C353" s="16"/>
      <c r="D353" s="16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5"/>
    </row>
    <row r="354" spans="1:21" x14ac:dyDescent="0.25">
      <c r="A354" s="16"/>
      <c r="B354" s="16"/>
      <c r="C354" s="16"/>
      <c r="D354" s="16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5"/>
    </row>
    <row r="355" spans="1:21" x14ac:dyDescent="0.25">
      <c r="A355" s="16"/>
      <c r="B355" s="16"/>
      <c r="C355" s="16"/>
      <c r="D355" s="16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5"/>
    </row>
    <row r="356" spans="1:21" x14ac:dyDescent="0.25">
      <c r="A356" s="16"/>
      <c r="B356" s="16"/>
      <c r="C356" s="16"/>
      <c r="D356" s="16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5"/>
    </row>
    <row r="357" spans="1:21" x14ac:dyDescent="0.25">
      <c r="A357" s="16"/>
      <c r="B357" s="16"/>
      <c r="C357" s="16"/>
      <c r="D357" s="16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5"/>
    </row>
    <row r="358" spans="1:21" x14ac:dyDescent="0.25">
      <c r="A358" s="16"/>
      <c r="B358" s="16"/>
      <c r="C358" s="16"/>
      <c r="D358" s="16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5"/>
    </row>
    <row r="359" spans="1:21" x14ac:dyDescent="0.25">
      <c r="A359" s="16"/>
      <c r="B359" s="16"/>
      <c r="C359" s="16"/>
      <c r="D359" s="16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5"/>
    </row>
    <row r="360" spans="1:21" x14ac:dyDescent="0.25">
      <c r="A360" s="16"/>
      <c r="B360" s="16"/>
      <c r="C360" s="16"/>
      <c r="D360" s="16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5"/>
    </row>
    <row r="361" spans="1:21" x14ac:dyDescent="0.25">
      <c r="A361" s="16"/>
      <c r="B361" s="16"/>
      <c r="C361" s="16"/>
      <c r="D361" s="16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5"/>
    </row>
    <row r="362" spans="1:21" x14ac:dyDescent="0.25">
      <c r="A362" s="16"/>
      <c r="B362" s="16"/>
      <c r="C362" s="16"/>
      <c r="D362" s="16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5"/>
    </row>
    <row r="363" spans="1:21" x14ac:dyDescent="0.25">
      <c r="A363" s="16"/>
      <c r="B363" s="16"/>
      <c r="C363" s="16"/>
      <c r="D363" s="16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5"/>
    </row>
    <row r="364" spans="1:21" x14ac:dyDescent="0.25">
      <c r="A364" s="16"/>
      <c r="B364" s="16"/>
      <c r="C364" s="16"/>
      <c r="D364" s="16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5"/>
    </row>
    <row r="365" spans="1:21" x14ac:dyDescent="0.25">
      <c r="A365" s="16"/>
      <c r="B365" s="16"/>
      <c r="C365" s="16"/>
      <c r="D365" s="16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5"/>
    </row>
    <row r="366" spans="1:21" x14ac:dyDescent="0.25">
      <c r="A366" s="16"/>
      <c r="B366" s="16"/>
      <c r="C366" s="16"/>
      <c r="D366" s="16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5"/>
    </row>
    <row r="367" spans="1:21" x14ac:dyDescent="0.25">
      <c r="A367" s="16"/>
      <c r="B367" s="16"/>
      <c r="C367" s="16"/>
      <c r="D367" s="16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5"/>
    </row>
    <row r="368" spans="1:21" x14ac:dyDescent="0.25">
      <c r="A368" s="16"/>
      <c r="B368" s="16"/>
      <c r="C368" s="16"/>
      <c r="D368" s="16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5"/>
    </row>
    <row r="369" spans="1:21" x14ac:dyDescent="0.25">
      <c r="A369" s="16"/>
      <c r="B369" s="16"/>
      <c r="C369" s="16"/>
      <c r="D369" s="16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5"/>
    </row>
    <row r="370" spans="1:21" x14ac:dyDescent="0.25">
      <c r="A370" s="16"/>
      <c r="B370" s="16"/>
      <c r="C370" s="16"/>
      <c r="D370" s="16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5"/>
    </row>
    <row r="371" spans="1:21" x14ac:dyDescent="0.25">
      <c r="A371" s="16"/>
      <c r="B371" s="16"/>
      <c r="C371" s="16"/>
      <c r="D371" s="16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5"/>
    </row>
    <row r="372" spans="1:21" x14ac:dyDescent="0.25">
      <c r="A372" s="16"/>
      <c r="B372" s="16"/>
      <c r="C372" s="16"/>
      <c r="D372" s="16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5"/>
    </row>
    <row r="373" spans="1:21" x14ac:dyDescent="0.25">
      <c r="A373" s="16"/>
      <c r="B373" s="16"/>
      <c r="C373" s="16"/>
      <c r="D373" s="16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5"/>
    </row>
    <row r="374" spans="1:21" x14ac:dyDescent="0.25">
      <c r="A374" s="16"/>
      <c r="B374" s="16"/>
      <c r="C374" s="16"/>
      <c r="D374" s="16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5"/>
    </row>
    <row r="375" spans="1:21" x14ac:dyDescent="0.25">
      <c r="A375" s="16"/>
      <c r="B375" s="16"/>
      <c r="C375" s="16"/>
      <c r="D375" s="16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5"/>
    </row>
    <row r="376" spans="1:21" x14ac:dyDescent="0.25">
      <c r="A376" s="16"/>
      <c r="B376" s="16"/>
      <c r="C376" s="16"/>
      <c r="D376" s="16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5"/>
    </row>
    <row r="377" spans="1:21" x14ac:dyDescent="0.25">
      <c r="A377" s="16"/>
      <c r="B377" s="16"/>
      <c r="C377" s="16"/>
      <c r="D377" s="16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5"/>
    </row>
    <row r="378" spans="1:21" x14ac:dyDescent="0.25">
      <c r="A378" s="16"/>
      <c r="B378" s="16"/>
      <c r="C378" s="16"/>
      <c r="D378" s="16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5"/>
    </row>
    <row r="379" spans="1:21" x14ac:dyDescent="0.25">
      <c r="A379" s="16"/>
      <c r="B379" s="16"/>
      <c r="C379" s="16"/>
      <c r="D379" s="16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5"/>
    </row>
    <row r="380" spans="1:21" x14ac:dyDescent="0.25">
      <c r="A380" s="16"/>
      <c r="B380" s="16"/>
      <c r="C380" s="16"/>
      <c r="D380" s="16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5"/>
    </row>
    <row r="381" spans="1:21" x14ac:dyDescent="0.25">
      <c r="A381" s="16"/>
      <c r="B381" s="16"/>
      <c r="C381" s="16"/>
      <c r="D381" s="16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5"/>
    </row>
    <row r="382" spans="1:21" x14ac:dyDescent="0.25">
      <c r="A382" s="16"/>
      <c r="B382" s="16"/>
      <c r="C382" s="16"/>
      <c r="D382" s="16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5"/>
    </row>
    <row r="383" spans="1:21" x14ac:dyDescent="0.25">
      <c r="A383" s="16"/>
      <c r="B383" s="16"/>
      <c r="C383" s="16"/>
      <c r="D383" s="16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5"/>
    </row>
    <row r="384" spans="1:21" x14ac:dyDescent="0.25">
      <c r="A384" s="16"/>
      <c r="B384" s="16"/>
      <c r="C384" s="16"/>
      <c r="D384" s="16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5"/>
    </row>
    <row r="385" spans="1:21" x14ac:dyDescent="0.25">
      <c r="A385" s="16"/>
      <c r="B385" s="16"/>
      <c r="C385" s="16"/>
      <c r="D385" s="16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5"/>
    </row>
    <row r="386" spans="1:21" x14ac:dyDescent="0.25">
      <c r="A386" s="16"/>
      <c r="B386" s="16"/>
      <c r="C386" s="16"/>
      <c r="D386" s="16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5"/>
    </row>
    <row r="387" spans="1:21" x14ac:dyDescent="0.25">
      <c r="A387" s="16"/>
      <c r="B387" s="16"/>
      <c r="C387" s="16"/>
      <c r="D387" s="16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5"/>
    </row>
    <row r="388" spans="1:21" x14ac:dyDescent="0.25">
      <c r="A388" s="16"/>
      <c r="B388" s="16"/>
      <c r="C388" s="16"/>
      <c r="D388" s="16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5"/>
    </row>
    <row r="389" spans="1:21" x14ac:dyDescent="0.25">
      <c r="A389" s="16"/>
      <c r="B389" s="16"/>
      <c r="C389" s="16"/>
      <c r="D389" s="16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5"/>
    </row>
    <row r="390" spans="1:21" x14ac:dyDescent="0.25">
      <c r="A390" s="16"/>
      <c r="B390" s="16"/>
      <c r="C390" s="16"/>
      <c r="D390" s="16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5"/>
    </row>
    <row r="391" spans="1:21" x14ac:dyDescent="0.25">
      <c r="A391" s="16"/>
      <c r="B391" s="16"/>
      <c r="C391" s="16"/>
      <c r="D391" s="16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5"/>
    </row>
    <row r="392" spans="1:21" x14ac:dyDescent="0.25">
      <c r="A392" s="16"/>
      <c r="B392" s="16"/>
      <c r="C392" s="16"/>
      <c r="D392" s="16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5"/>
    </row>
    <row r="393" spans="1:21" x14ac:dyDescent="0.25">
      <c r="A393" s="16"/>
      <c r="B393" s="16"/>
      <c r="C393" s="16"/>
      <c r="D393" s="16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5"/>
    </row>
    <row r="394" spans="1:21" x14ac:dyDescent="0.25">
      <c r="A394" s="16"/>
      <c r="B394" s="16"/>
      <c r="C394" s="16"/>
      <c r="D394" s="16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5"/>
    </row>
    <row r="395" spans="1:21" x14ac:dyDescent="0.25">
      <c r="A395" s="16"/>
      <c r="B395" s="16"/>
      <c r="C395" s="16"/>
      <c r="D395" s="16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5"/>
    </row>
    <row r="396" spans="1:21" x14ac:dyDescent="0.25">
      <c r="A396" s="16"/>
      <c r="B396" s="16"/>
      <c r="C396" s="16"/>
      <c r="D396" s="16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5"/>
    </row>
    <row r="397" spans="1:21" x14ac:dyDescent="0.25">
      <c r="A397" s="16"/>
      <c r="B397" s="16"/>
      <c r="C397" s="16"/>
      <c r="D397" s="16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5"/>
    </row>
    <row r="398" spans="1:21" x14ac:dyDescent="0.25">
      <c r="A398" s="16"/>
      <c r="B398" s="16"/>
      <c r="C398" s="16"/>
      <c r="D398" s="16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5"/>
    </row>
    <row r="399" spans="1:21" x14ac:dyDescent="0.25">
      <c r="A399" s="16"/>
      <c r="B399" s="16"/>
      <c r="C399" s="16"/>
      <c r="D399" s="16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5"/>
    </row>
    <row r="400" spans="1:21" x14ac:dyDescent="0.25">
      <c r="A400" s="16"/>
      <c r="B400" s="16"/>
      <c r="C400" s="16"/>
      <c r="D400" s="16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5"/>
    </row>
    <row r="401" spans="1:21" x14ac:dyDescent="0.25">
      <c r="A401" s="16"/>
      <c r="B401" s="16"/>
      <c r="C401" s="16"/>
      <c r="D401" s="16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5"/>
    </row>
    <row r="402" spans="1:21" x14ac:dyDescent="0.25">
      <c r="A402" s="16"/>
      <c r="B402" s="16"/>
      <c r="C402" s="16"/>
      <c r="D402" s="16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5"/>
    </row>
    <row r="403" spans="1:21" x14ac:dyDescent="0.25">
      <c r="A403" s="16"/>
      <c r="B403" s="16"/>
      <c r="C403" s="16"/>
      <c r="D403" s="16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5"/>
    </row>
    <row r="404" spans="1:21" x14ac:dyDescent="0.25">
      <c r="A404" s="16"/>
      <c r="B404" s="16"/>
      <c r="C404" s="16"/>
      <c r="D404" s="16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5"/>
    </row>
    <row r="405" spans="1:21" x14ac:dyDescent="0.25">
      <c r="A405" s="16"/>
      <c r="B405" s="16"/>
      <c r="C405" s="16"/>
      <c r="D405" s="16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5"/>
    </row>
    <row r="406" spans="1:21" x14ac:dyDescent="0.25">
      <c r="A406" s="16"/>
      <c r="B406" s="16"/>
      <c r="C406" s="16"/>
      <c r="D406" s="16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5"/>
    </row>
    <row r="407" spans="1:21" x14ac:dyDescent="0.25">
      <c r="A407" s="16"/>
      <c r="B407" s="16"/>
      <c r="C407" s="16"/>
      <c r="D407" s="16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5"/>
    </row>
    <row r="408" spans="1:21" x14ac:dyDescent="0.25">
      <c r="A408" s="16"/>
      <c r="B408" s="16"/>
      <c r="C408" s="16"/>
      <c r="D408" s="16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5"/>
    </row>
    <row r="409" spans="1:21" x14ac:dyDescent="0.25">
      <c r="A409" s="16"/>
      <c r="B409" s="16"/>
      <c r="C409" s="16"/>
      <c r="D409" s="16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5"/>
    </row>
    <row r="410" spans="1:21" x14ac:dyDescent="0.25">
      <c r="A410" s="16"/>
      <c r="B410" s="16"/>
      <c r="C410" s="16"/>
      <c r="D410" s="16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5"/>
    </row>
    <row r="411" spans="1:21" x14ac:dyDescent="0.25">
      <c r="A411" s="16"/>
      <c r="B411" s="16"/>
      <c r="C411" s="16"/>
      <c r="D411" s="16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5"/>
    </row>
    <row r="412" spans="1:21" x14ac:dyDescent="0.25">
      <c r="A412" s="16"/>
      <c r="B412" s="16"/>
      <c r="C412" s="16"/>
      <c r="D412" s="16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5"/>
    </row>
    <row r="413" spans="1:21" x14ac:dyDescent="0.25">
      <c r="A413" s="16"/>
      <c r="B413" s="16"/>
      <c r="C413" s="16"/>
      <c r="D413" s="16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5"/>
    </row>
    <row r="414" spans="1:21" x14ac:dyDescent="0.25">
      <c r="A414" s="16"/>
      <c r="B414" s="16"/>
      <c r="C414" s="16"/>
      <c r="D414" s="16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5"/>
    </row>
    <row r="415" spans="1:21" x14ac:dyDescent="0.25">
      <c r="A415" s="16"/>
      <c r="B415" s="16"/>
      <c r="C415" s="16"/>
      <c r="D415" s="16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5"/>
    </row>
    <row r="416" spans="1:21" x14ac:dyDescent="0.25">
      <c r="A416" s="16"/>
      <c r="B416" s="16"/>
      <c r="C416" s="16"/>
      <c r="D416" s="16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5"/>
    </row>
    <row r="417" spans="1:21" x14ac:dyDescent="0.25">
      <c r="A417" s="16"/>
      <c r="B417" s="16"/>
      <c r="C417" s="16"/>
      <c r="D417" s="16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5"/>
    </row>
    <row r="418" spans="1:21" x14ac:dyDescent="0.25">
      <c r="A418" s="16"/>
      <c r="B418" s="16"/>
      <c r="C418" s="16"/>
      <c r="D418" s="16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5"/>
    </row>
    <row r="419" spans="1:21" x14ac:dyDescent="0.25">
      <c r="A419" s="16"/>
      <c r="B419" s="16"/>
      <c r="C419" s="16"/>
      <c r="D419" s="16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5"/>
    </row>
    <row r="420" spans="1:21" x14ac:dyDescent="0.25">
      <c r="A420" s="16"/>
      <c r="B420" s="16"/>
      <c r="C420" s="16"/>
      <c r="D420" s="16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5"/>
    </row>
    <row r="421" spans="1:21" x14ac:dyDescent="0.25">
      <c r="A421" s="16"/>
      <c r="B421" s="16"/>
      <c r="C421" s="16"/>
      <c r="D421" s="16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5"/>
    </row>
    <row r="422" spans="1:21" x14ac:dyDescent="0.25">
      <c r="A422" s="16"/>
      <c r="B422" s="16"/>
      <c r="C422" s="16"/>
      <c r="D422" s="16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5"/>
    </row>
    <row r="423" spans="1:21" x14ac:dyDescent="0.25">
      <c r="A423" s="16"/>
      <c r="B423" s="16"/>
      <c r="C423" s="16"/>
      <c r="D423" s="16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5"/>
    </row>
    <row r="424" spans="1:21" x14ac:dyDescent="0.25">
      <c r="A424" s="16"/>
      <c r="B424" s="16"/>
      <c r="C424" s="16"/>
      <c r="D424" s="16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5"/>
    </row>
    <row r="425" spans="1:21" x14ac:dyDescent="0.25">
      <c r="A425" s="16"/>
      <c r="B425" s="16"/>
      <c r="C425" s="16"/>
      <c r="D425" s="16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5"/>
    </row>
    <row r="426" spans="1:21" x14ac:dyDescent="0.25">
      <c r="A426" s="16"/>
      <c r="B426" s="16"/>
      <c r="C426" s="16"/>
      <c r="D426" s="16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5"/>
    </row>
    <row r="427" spans="1:21" x14ac:dyDescent="0.25">
      <c r="A427" s="16"/>
      <c r="B427" s="16"/>
      <c r="C427" s="16"/>
      <c r="D427" s="16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5"/>
    </row>
    <row r="428" spans="1:21" x14ac:dyDescent="0.25">
      <c r="A428" s="16"/>
      <c r="B428" s="16"/>
      <c r="C428" s="16"/>
      <c r="D428" s="16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5"/>
    </row>
    <row r="429" spans="1:21" x14ac:dyDescent="0.25">
      <c r="A429" s="16"/>
      <c r="B429" s="16"/>
      <c r="C429" s="16"/>
      <c r="D429" s="16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5"/>
    </row>
    <row r="430" spans="1:21" x14ac:dyDescent="0.25">
      <c r="A430" s="16"/>
      <c r="B430" s="16"/>
      <c r="C430" s="16"/>
      <c r="D430" s="16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5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11D7-4877-4133-9C4E-DBF42BA3CAD6}">
  <dimension ref="A1:E31"/>
  <sheetViews>
    <sheetView view="pageLayout" topLeftCell="A13" zoomScaleNormal="100" workbookViewId="0">
      <selection activeCell="G37" sqref="G37"/>
    </sheetView>
  </sheetViews>
  <sheetFormatPr defaultRowHeight="15" x14ac:dyDescent="0.25"/>
  <cols>
    <col min="2" max="3" width="13" customWidth="1"/>
    <col min="4" max="4" width="22.5703125" customWidth="1"/>
    <col min="5" max="5" width="9.140625" style="40"/>
  </cols>
  <sheetData>
    <row r="1" spans="1:5" ht="30" x14ac:dyDescent="0.25">
      <c r="B1" s="41" t="s">
        <v>140</v>
      </c>
      <c r="C1" s="41" t="s">
        <v>142</v>
      </c>
      <c r="D1" s="42" t="s">
        <v>18</v>
      </c>
      <c r="E1" s="43" t="s">
        <v>141</v>
      </c>
    </row>
    <row r="2" spans="1:5" x14ac:dyDescent="0.25">
      <c r="A2" s="29">
        <v>43567</v>
      </c>
      <c r="B2" s="39">
        <v>523041202</v>
      </c>
      <c r="C2" s="45" t="s">
        <v>143</v>
      </c>
      <c r="D2" s="30" t="s">
        <v>87</v>
      </c>
      <c r="E2" s="31">
        <v>3.76</v>
      </c>
    </row>
    <row r="3" spans="1:5" x14ac:dyDescent="0.25">
      <c r="A3" s="29"/>
      <c r="B3" s="39">
        <v>509750927</v>
      </c>
      <c r="C3" s="45" t="s">
        <v>143</v>
      </c>
      <c r="D3" s="30" t="s">
        <v>93</v>
      </c>
      <c r="E3" s="31">
        <v>29.17</v>
      </c>
    </row>
    <row r="4" spans="1:5" x14ac:dyDescent="0.25">
      <c r="A4" s="29">
        <v>43585</v>
      </c>
      <c r="B4" s="39">
        <v>188650662</v>
      </c>
      <c r="C4" s="45" t="s">
        <v>143</v>
      </c>
      <c r="D4" s="30" t="s">
        <v>139</v>
      </c>
      <c r="E4" s="31">
        <v>2.2000000000000002</v>
      </c>
    </row>
    <row r="5" spans="1:5" x14ac:dyDescent="0.25">
      <c r="A5" s="29">
        <v>43599</v>
      </c>
      <c r="B5" s="39">
        <v>523041202</v>
      </c>
      <c r="C5" s="45" t="s">
        <v>143</v>
      </c>
      <c r="D5" s="30" t="s">
        <v>87</v>
      </c>
      <c r="E5" s="31">
        <v>3.63</v>
      </c>
    </row>
    <row r="6" spans="1:5" x14ac:dyDescent="0.25">
      <c r="A6" s="29">
        <v>43616</v>
      </c>
      <c r="B6" s="39">
        <v>188650662</v>
      </c>
      <c r="C6" s="45" t="s">
        <v>143</v>
      </c>
      <c r="D6" s="30" t="s">
        <v>139</v>
      </c>
      <c r="E6" s="31">
        <v>2.2000000000000002</v>
      </c>
    </row>
    <row r="7" spans="1:5" x14ac:dyDescent="0.25">
      <c r="A7" s="29">
        <v>43628</v>
      </c>
      <c r="B7" s="39">
        <v>523041202</v>
      </c>
      <c r="C7" s="45" t="s">
        <v>143</v>
      </c>
      <c r="D7" s="30" t="s">
        <v>87</v>
      </c>
      <c r="E7" s="31">
        <v>3.76</v>
      </c>
    </row>
    <row r="8" spans="1:5" x14ac:dyDescent="0.25">
      <c r="A8" s="29">
        <v>43641</v>
      </c>
      <c r="B8" s="39">
        <v>188650662</v>
      </c>
      <c r="C8" s="45" t="s">
        <v>143</v>
      </c>
      <c r="D8" s="30" t="s">
        <v>139</v>
      </c>
      <c r="E8" s="31">
        <v>2.2000000000000002</v>
      </c>
    </row>
    <row r="9" spans="1:5" x14ac:dyDescent="0.25">
      <c r="A9" s="29">
        <v>43658</v>
      </c>
      <c r="B9" s="39">
        <v>523041202</v>
      </c>
      <c r="C9" s="45" t="s">
        <v>143</v>
      </c>
      <c r="D9" s="30" t="s">
        <v>87</v>
      </c>
      <c r="E9" s="31">
        <v>3.64</v>
      </c>
    </row>
    <row r="10" spans="1:5" x14ac:dyDescent="0.25">
      <c r="A10" s="29">
        <v>43676</v>
      </c>
      <c r="B10" s="39">
        <v>188650662</v>
      </c>
      <c r="C10" s="45" t="s">
        <v>143</v>
      </c>
      <c r="D10" s="30" t="s">
        <v>139</v>
      </c>
      <c r="E10" s="31">
        <v>2.2000000000000002</v>
      </c>
    </row>
    <row r="11" spans="1:5" x14ac:dyDescent="0.25">
      <c r="A11" s="29">
        <v>43689</v>
      </c>
      <c r="B11" s="39">
        <v>523041202</v>
      </c>
      <c r="C11" s="45" t="s">
        <v>143</v>
      </c>
      <c r="D11" s="30" t="s">
        <v>87</v>
      </c>
      <c r="E11" s="31">
        <v>3.76</v>
      </c>
    </row>
    <row r="12" spans="1:5" x14ac:dyDescent="0.25">
      <c r="A12" s="29">
        <v>43707</v>
      </c>
      <c r="B12" s="39">
        <v>188650662</v>
      </c>
      <c r="C12" s="45" t="s">
        <v>143</v>
      </c>
      <c r="D12" s="30" t="s">
        <v>139</v>
      </c>
      <c r="E12" s="31">
        <v>2.2000000000000002</v>
      </c>
    </row>
    <row r="13" spans="1:5" x14ac:dyDescent="0.25">
      <c r="A13" s="29">
        <v>43720</v>
      </c>
      <c r="B13" s="39">
        <v>523041202</v>
      </c>
      <c r="C13" s="45" t="s">
        <v>143</v>
      </c>
      <c r="D13" s="30" t="s">
        <v>87</v>
      </c>
      <c r="E13" s="31">
        <v>3.76</v>
      </c>
    </row>
    <row r="14" spans="1:5" x14ac:dyDescent="0.25">
      <c r="A14" s="29">
        <v>43738</v>
      </c>
      <c r="B14" s="39">
        <v>188650662</v>
      </c>
      <c r="C14" s="45" t="s">
        <v>143</v>
      </c>
      <c r="D14" s="30" t="s">
        <v>139</v>
      </c>
      <c r="E14" s="31">
        <v>2.2000000000000002</v>
      </c>
    </row>
    <row r="15" spans="1:5" x14ac:dyDescent="0.25">
      <c r="A15" s="29">
        <v>43752</v>
      </c>
      <c r="B15" s="39">
        <v>523041202</v>
      </c>
      <c r="C15" s="45" t="s">
        <v>143</v>
      </c>
      <c r="D15" s="30" t="s">
        <v>87</v>
      </c>
      <c r="E15" s="31">
        <v>3.64</v>
      </c>
    </row>
    <row r="16" spans="1:5" x14ac:dyDescent="0.25">
      <c r="A16" s="29">
        <v>43768</v>
      </c>
      <c r="B16" s="39">
        <v>188650662</v>
      </c>
      <c r="C16" s="45" t="s">
        <v>143</v>
      </c>
      <c r="D16" s="30" t="s">
        <v>139</v>
      </c>
      <c r="E16" s="31">
        <v>2.2000000000000002</v>
      </c>
    </row>
    <row r="17" spans="1:5" x14ac:dyDescent="0.25">
      <c r="A17" s="29">
        <v>43781</v>
      </c>
      <c r="B17" s="39">
        <v>523041202</v>
      </c>
      <c r="C17" s="45" t="s">
        <v>143</v>
      </c>
      <c r="D17" s="30" t="s">
        <v>87</v>
      </c>
      <c r="E17" s="31">
        <v>3.76</v>
      </c>
    </row>
    <row r="18" spans="1:5" x14ac:dyDescent="0.25">
      <c r="A18" s="29">
        <v>43797</v>
      </c>
      <c r="B18" s="39">
        <v>188650662</v>
      </c>
      <c r="C18" s="45" t="s">
        <v>143</v>
      </c>
      <c r="D18" s="30" t="s">
        <v>139</v>
      </c>
      <c r="E18" s="31">
        <v>2.2000000000000002</v>
      </c>
    </row>
    <row r="19" spans="1:5" x14ac:dyDescent="0.25">
      <c r="A19" s="29">
        <v>43811</v>
      </c>
      <c r="B19" s="39">
        <v>523041202</v>
      </c>
      <c r="C19" s="45" t="s">
        <v>143</v>
      </c>
      <c r="D19" s="30" t="s">
        <v>87</v>
      </c>
      <c r="E19" s="31">
        <v>3.64</v>
      </c>
    </row>
    <row r="20" spans="1:5" x14ac:dyDescent="0.25">
      <c r="A20" s="29">
        <v>43832</v>
      </c>
      <c r="B20" s="39">
        <v>188650662</v>
      </c>
      <c r="C20" s="45" t="s">
        <v>143</v>
      </c>
      <c r="D20" s="30" t="s">
        <v>139</v>
      </c>
      <c r="E20" s="31">
        <v>2.2000000000000002</v>
      </c>
    </row>
    <row r="21" spans="1:5" x14ac:dyDescent="0.25">
      <c r="A21" s="29">
        <v>43843</v>
      </c>
      <c r="B21" s="39">
        <v>523041202</v>
      </c>
      <c r="C21" s="45" t="s">
        <v>143</v>
      </c>
      <c r="D21" s="30" t="s">
        <v>87</v>
      </c>
      <c r="E21" s="31">
        <v>3.76</v>
      </c>
    </row>
    <row r="22" spans="1:5" x14ac:dyDescent="0.25">
      <c r="A22" s="29">
        <v>43860</v>
      </c>
      <c r="B22" s="39">
        <v>188650662</v>
      </c>
      <c r="C22" s="45" t="s">
        <v>143</v>
      </c>
      <c r="D22" s="30" t="s">
        <v>139</v>
      </c>
      <c r="E22" s="31">
        <v>2.2000000000000002</v>
      </c>
    </row>
    <row r="23" spans="1:5" x14ac:dyDescent="0.25">
      <c r="A23" s="29">
        <v>43873</v>
      </c>
      <c r="B23" s="39">
        <v>523041202</v>
      </c>
      <c r="C23" s="45" t="s">
        <v>143</v>
      </c>
      <c r="D23" s="30" t="s">
        <v>87</v>
      </c>
      <c r="E23" s="31">
        <v>3.76</v>
      </c>
    </row>
    <row r="24" spans="1:5" x14ac:dyDescent="0.25">
      <c r="A24" s="29"/>
      <c r="B24" s="39">
        <v>245719348</v>
      </c>
      <c r="C24" s="45" t="s">
        <v>143</v>
      </c>
      <c r="D24" s="30" t="s">
        <v>128</v>
      </c>
      <c r="E24" s="31">
        <v>3.2</v>
      </c>
    </row>
    <row r="25" spans="1:5" x14ac:dyDescent="0.25">
      <c r="A25" s="29">
        <v>43889</v>
      </c>
      <c r="B25" s="39">
        <v>188650662</v>
      </c>
      <c r="C25" s="45" t="s">
        <v>143</v>
      </c>
      <c r="D25" s="30" t="s">
        <v>139</v>
      </c>
      <c r="E25" s="31">
        <v>2.2000000000000002</v>
      </c>
    </row>
    <row r="26" spans="1:5" x14ac:dyDescent="0.25">
      <c r="A26" s="29">
        <v>43902</v>
      </c>
      <c r="B26" s="39">
        <v>523041202</v>
      </c>
      <c r="C26" s="45" t="s">
        <v>143</v>
      </c>
      <c r="D26" s="30" t="s">
        <v>87</v>
      </c>
      <c r="E26" s="31">
        <v>3.5</v>
      </c>
    </row>
    <row r="27" spans="1:5" x14ac:dyDescent="0.25">
      <c r="A27" s="29">
        <v>43920</v>
      </c>
      <c r="B27" s="39">
        <v>188650662</v>
      </c>
      <c r="C27" s="45" t="s">
        <v>143</v>
      </c>
      <c r="D27" s="30" t="s">
        <v>139</v>
      </c>
      <c r="E27" s="31">
        <v>2.2000000000000002</v>
      </c>
    </row>
    <row r="28" spans="1:5" x14ac:dyDescent="0.25">
      <c r="A28" s="29"/>
      <c r="B28" s="44" t="s">
        <v>138</v>
      </c>
      <c r="C28" s="45" t="s">
        <v>143</v>
      </c>
      <c r="D28" s="30" t="s">
        <v>135</v>
      </c>
      <c r="E28" s="31">
        <v>15</v>
      </c>
    </row>
    <row r="29" spans="1:5" x14ac:dyDescent="0.25">
      <c r="A29" s="29">
        <v>43921</v>
      </c>
      <c r="B29" s="39">
        <v>260015062</v>
      </c>
      <c r="C29" s="45" t="s">
        <v>143</v>
      </c>
      <c r="D29" s="30" t="s">
        <v>132</v>
      </c>
      <c r="E29" s="31">
        <v>325</v>
      </c>
    </row>
    <row r="30" spans="1:5" x14ac:dyDescent="0.25">
      <c r="A30" s="29"/>
      <c r="B30" s="29"/>
      <c r="C30" s="29"/>
      <c r="D30" s="30"/>
      <c r="E30" s="31"/>
    </row>
    <row r="31" spans="1:5" x14ac:dyDescent="0.25">
      <c r="A31" s="29"/>
      <c r="B31" s="29"/>
      <c r="C31" s="29"/>
      <c r="D31" s="30"/>
      <c r="E31" s="31">
        <f>SUM(E2:E29)</f>
        <v>443.14000000000004</v>
      </c>
    </row>
  </sheetData>
  <pageMargins left="0.7" right="0.7" top="0.75" bottom="0.75" header="0.3" footer="0.3"/>
  <pageSetup paperSize="9" orientation="portrait" verticalDpi="0" r:id="rId1"/>
  <headerFooter>
    <oddHeader>&amp;LVAT RETURN&amp;CEAST SUTTON PARISH COUNCIL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A4" sqref="A4:A5"/>
    </sheetView>
  </sheetViews>
  <sheetFormatPr defaultRowHeight="15" x14ac:dyDescent="0.25"/>
  <cols>
    <col min="1" max="1" width="10.5703125" bestFit="1" customWidth="1"/>
  </cols>
  <sheetData>
    <row r="1" spans="1:8" x14ac:dyDescent="0.25">
      <c r="A1" s="2" t="s">
        <v>16</v>
      </c>
      <c r="B1" s="2" t="s">
        <v>17</v>
      </c>
      <c r="C1" s="2" t="s">
        <v>18</v>
      </c>
      <c r="D1" s="2" t="s">
        <v>1</v>
      </c>
      <c r="E1" s="3" t="s">
        <v>19</v>
      </c>
      <c r="F1" s="4" t="s">
        <v>20</v>
      </c>
      <c r="G1" s="4" t="s">
        <v>21</v>
      </c>
      <c r="H1" s="2" t="s">
        <v>22</v>
      </c>
    </row>
    <row r="2" spans="1:8" x14ac:dyDescent="0.25">
      <c r="A2" s="35">
        <v>43560</v>
      </c>
      <c r="B2" s="2" t="s">
        <v>101</v>
      </c>
      <c r="C2" s="2" t="s">
        <v>20</v>
      </c>
      <c r="D2" s="36">
        <v>6434</v>
      </c>
      <c r="E2" s="36"/>
      <c r="F2" s="36">
        <v>6434</v>
      </c>
      <c r="G2" s="36"/>
      <c r="H2" s="36"/>
    </row>
    <row r="3" spans="1:8" x14ac:dyDescent="0.25">
      <c r="A3" s="35">
        <v>43616</v>
      </c>
      <c r="B3" s="2" t="s">
        <v>101</v>
      </c>
      <c r="C3" s="2" t="s">
        <v>19</v>
      </c>
      <c r="D3" s="36">
        <v>359</v>
      </c>
      <c r="E3" s="36">
        <v>359</v>
      </c>
      <c r="F3" s="36"/>
      <c r="G3" s="36"/>
      <c r="H3" s="36"/>
    </row>
    <row r="4" spans="1:8" x14ac:dyDescent="0.25">
      <c r="A4" s="35">
        <v>43756</v>
      </c>
      <c r="B4" s="2" t="s">
        <v>101</v>
      </c>
      <c r="C4" s="2" t="s">
        <v>19</v>
      </c>
      <c r="D4" s="36">
        <v>359</v>
      </c>
      <c r="E4" s="36">
        <v>359</v>
      </c>
      <c r="F4" s="36"/>
      <c r="G4" s="36"/>
      <c r="H4" s="36"/>
    </row>
    <row r="5" spans="1:8" x14ac:dyDescent="0.25">
      <c r="A5" s="35">
        <v>43889</v>
      </c>
      <c r="B5" s="2" t="s">
        <v>101</v>
      </c>
      <c r="C5" s="2" t="s">
        <v>137</v>
      </c>
      <c r="D5" s="36">
        <v>500</v>
      </c>
      <c r="E5" s="36"/>
      <c r="F5" s="36"/>
      <c r="G5" s="36"/>
      <c r="H5" s="36">
        <v>500</v>
      </c>
    </row>
    <row r="6" spans="1:8" x14ac:dyDescent="0.25">
      <c r="A6" s="2"/>
      <c r="B6" s="2"/>
      <c r="C6" s="2"/>
      <c r="D6" s="36"/>
      <c r="E6" s="36"/>
      <c r="F6" s="36"/>
      <c r="G6" s="36"/>
      <c r="H6" s="36"/>
    </row>
    <row r="7" spans="1:8" x14ac:dyDescent="0.25">
      <c r="A7" s="2"/>
      <c r="B7" s="2"/>
      <c r="C7" s="2"/>
      <c r="D7" s="36"/>
      <c r="E7" s="36"/>
      <c r="F7" s="36"/>
      <c r="G7" s="36"/>
      <c r="H7" s="3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36">
        <f>SUM(D2:D11)</f>
        <v>7652</v>
      </c>
      <c r="E12" s="36">
        <f t="shared" ref="E12:H12" si="0">SUM(E2:E11)</f>
        <v>718</v>
      </c>
      <c r="F12" s="36">
        <f t="shared" si="0"/>
        <v>6434</v>
      </c>
      <c r="G12" s="36">
        <f t="shared" si="0"/>
        <v>0</v>
      </c>
      <c r="H12" s="36">
        <f t="shared" si="0"/>
        <v>500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30"/>
  <sheetViews>
    <sheetView view="pageLayout" zoomScaleNormal="100" workbookViewId="0">
      <selection activeCell="G16" sqref="G16"/>
    </sheetView>
  </sheetViews>
  <sheetFormatPr defaultRowHeight="15" x14ac:dyDescent="0.25"/>
  <sheetData>
    <row r="3" spans="3:9" x14ac:dyDescent="0.25">
      <c r="C3" t="s">
        <v>85</v>
      </c>
      <c r="G3">
        <v>14055.09</v>
      </c>
    </row>
    <row r="4" spans="3:9" x14ac:dyDescent="0.25">
      <c r="C4" t="s">
        <v>23</v>
      </c>
      <c r="G4" s="5">
        <f>Income!D12</f>
        <v>7652</v>
      </c>
    </row>
    <row r="5" spans="3:9" x14ac:dyDescent="0.25">
      <c r="G5" s="6">
        <f>G3+G4</f>
        <v>21707.09</v>
      </c>
    </row>
    <row r="6" spans="3:9" x14ac:dyDescent="0.25">
      <c r="C6" t="s">
        <v>24</v>
      </c>
      <c r="G6" s="5">
        <f>Expenses!E80</f>
        <v>7786.1909999999998</v>
      </c>
    </row>
    <row r="7" spans="3:9" ht="15.75" thickBot="1" x14ac:dyDescent="0.3">
      <c r="C7" t="s">
        <v>25</v>
      </c>
      <c r="G7" s="7">
        <f>G5-G6</f>
        <v>13920.899000000001</v>
      </c>
    </row>
    <row r="11" spans="3:9" x14ac:dyDescent="0.25">
      <c r="H11" t="s">
        <v>26</v>
      </c>
      <c r="I11" s="5">
        <f>G7-G17</f>
        <v>-9.9999999838473741E-4</v>
      </c>
    </row>
    <row r="12" spans="3:9" x14ac:dyDescent="0.25">
      <c r="C12" t="s">
        <v>27</v>
      </c>
    </row>
    <row r="13" spans="3:9" x14ac:dyDescent="0.25">
      <c r="C13" t="s">
        <v>136</v>
      </c>
      <c r="G13" s="5">
        <v>5759.2</v>
      </c>
    </row>
    <row r="14" spans="3:9" x14ac:dyDescent="0.25">
      <c r="C14" t="s">
        <v>79</v>
      </c>
      <c r="G14" s="5">
        <v>8161.7</v>
      </c>
    </row>
    <row r="15" spans="3:9" x14ac:dyDescent="0.25">
      <c r="G15" s="6">
        <f>G13+G14</f>
        <v>13920.9</v>
      </c>
    </row>
    <row r="16" spans="3:9" x14ac:dyDescent="0.25">
      <c r="C16" t="s">
        <v>28</v>
      </c>
      <c r="G16" s="5"/>
    </row>
    <row r="17" spans="2:8" ht="15.75" thickBot="1" x14ac:dyDescent="0.3">
      <c r="G17" s="7">
        <f>G15-G16</f>
        <v>13920.9</v>
      </c>
    </row>
    <row r="21" spans="2:8" x14ac:dyDescent="0.25">
      <c r="B21" s="9"/>
      <c r="C21" s="8"/>
      <c r="D21" s="8"/>
      <c r="E21" s="8"/>
      <c r="F21" s="8"/>
      <c r="G21" s="8"/>
      <c r="H21" s="10"/>
    </row>
    <row r="22" spans="2:8" x14ac:dyDescent="0.25">
      <c r="B22" s="11"/>
      <c r="H22" s="12"/>
    </row>
    <row r="23" spans="2:8" x14ac:dyDescent="0.25">
      <c r="B23" s="11"/>
      <c r="C23" t="s">
        <v>29</v>
      </c>
      <c r="E23" t="s">
        <v>30</v>
      </c>
      <c r="H23" s="12"/>
    </row>
    <row r="24" spans="2:8" x14ac:dyDescent="0.25">
      <c r="B24" s="11"/>
      <c r="G24" t="s">
        <v>31</v>
      </c>
      <c r="H24" s="12"/>
    </row>
    <row r="25" spans="2:8" x14ac:dyDescent="0.25">
      <c r="B25" s="11"/>
      <c r="H25" s="12"/>
    </row>
    <row r="26" spans="2:8" x14ac:dyDescent="0.25">
      <c r="B26" s="11"/>
      <c r="C26" t="s">
        <v>32</v>
      </c>
      <c r="E26" t="s">
        <v>33</v>
      </c>
      <c r="H26" s="12"/>
    </row>
    <row r="27" spans="2:8" x14ac:dyDescent="0.25">
      <c r="B27" s="11"/>
      <c r="H27" s="12"/>
    </row>
    <row r="28" spans="2:8" x14ac:dyDescent="0.25">
      <c r="B28" s="11"/>
      <c r="H28" s="12"/>
    </row>
    <row r="29" spans="2:8" x14ac:dyDescent="0.25">
      <c r="B29" s="11"/>
      <c r="H29" s="12"/>
    </row>
    <row r="30" spans="2:8" x14ac:dyDescent="0.25">
      <c r="B30" s="13"/>
      <c r="C30" s="14"/>
      <c r="D30" s="14"/>
      <c r="E30" s="14"/>
      <c r="F30" s="14"/>
      <c r="G30" s="14"/>
      <c r="H30" s="15"/>
    </row>
  </sheetData>
  <pageMargins left="0.7" right="0.7" top="0.75" bottom="0.75" header="0.3" footer="0.3"/>
  <pageSetup paperSize="9" orientation="portrait" r:id="rId1"/>
  <headerFooter>
    <oddHeader>&amp;LBank Reconciliation&amp;CEast Sutton Parish Council&amp;RY/E 31/3/20</oddHead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view="pageLayout" zoomScaleNormal="100" workbookViewId="0">
      <selection activeCell="F27" sqref="F27"/>
    </sheetView>
  </sheetViews>
  <sheetFormatPr defaultRowHeight="15" x14ac:dyDescent="0.25"/>
  <cols>
    <col min="1" max="1" width="30.85546875" customWidth="1"/>
    <col min="5" max="5" width="12.7109375" customWidth="1"/>
  </cols>
  <sheetData>
    <row r="1" spans="1:6" x14ac:dyDescent="0.25">
      <c r="A1" s="2"/>
      <c r="B1" s="21" t="s">
        <v>53</v>
      </c>
      <c r="C1" s="21" t="s">
        <v>58</v>
      </c>
      <c r="D1" s="21" t="s">
        <v>54</v>
      </c>
      <c r="E1" s="21" t="s">
        <v>55</v>
      </c>
      <c r="F1" s="2" t="s">
        <v>137</v>
      </c>
    </row>
    <row r="2" spans="1:6" x14ac:dyDescent="0.25">
      <c r="A2" s="20" t="s">
        <v>34</v>
      </c>
      <c r="B2" s="2">
        <v>1000</v>
      </c>
      <c r="C2" s="2"/>
      <c r="D2" s="22" t="e">
        <f>Expenses!#REF!</f>
        <v>#REF!</v>
      </c>
      <c r="E2" s="22" t="e">
        <f>B2-C2-D2</f>
        <v>#REF!</v>
      </c>
      <c r="F2" s="2"/>
    </row>
    <row r="3" spans="1:6" x14ac:dyDescent="0.25">
      <c r="A3" s="20" t="s">
        <v>35</v>
      </c>
      <c r="B3" s="2">
        <v>680</v>
      </c>
      <c r="C3" s="2"/>
      <c r="D3" s="22">
        <f>Expenses!K80</f>
        <v>885.96999999999991</v>
      </c>
      <c r="E3" s="22">
        <f t="shared" ref="E3:E31" si="0">B3-C3-D3</f>
        <v>-205.96999999999991</v>
      </c>
      <c r="F3" s="2"/>
    </row>
    <row r="4" spans="1:6" x14ac:dyDescent="0.25">
      <c r="A4" s="20" t="s">
        <v>36</v>
      </c>
      <c r="B4" s="2">
        <v>85</v>
      </c>
      <c r="C4" s="2"/>
      <c r="D4" s="22"/>
      <c r="E4" s="22">
        <f t="shared" si="0"/>
        <v>85</v>
      </c>
      <c r="F4" s="2"/>
    </row>
    <row r="5" spans="1:6" x14ac:dyDescent="0.25">
      <c r="A5" s="20" t="s">
        <v>37</v>
      </c>
      <c r="B5" s="2">
        <v>400</v>
      </c>
      <c r="C5" s="2"/>
      <c r="D5" s="22"/>
      <c r="E5" s="22">
        <f t="shared" si="0"/>
        <v>400</v>
      </c>
      <c r="F5" s="2"/>
    </row>
    <row r="6" spans="1:6" x14ac:dyDescent="0.25">
      <c r="A6" s="20" t="s">
        <v>38</v>
      </c>
      <c r="B6" s="2">
        <v>500</v>
      </c>
      <c r="C6" s="2"/>
      <c r="D6" s="22">
        <f>Expenses!M80-Expenses!M2</f>
        <v>150</v>
      </c>
      <c r="E6" s="22">
        <f t="shared" si="0"/>
        <v>350</v>
      </c>
      <c r="F6" s="2"/>
    </row>
    <row r="7" spans="1:6" x14ac:dyDescent="0.25">
      <c r="A7" s="20" t="s">
        <v>39</v>
      </c>
      <c r="B7" s="2">
        <v>5000</v>
      </c>
      <c r="C7" s="2"/>
      <c r="D7" s="22"/>
      <c r="E7" s="22">
        <f t="shared" si="0"/>
        <v>5000</v>
      </c>
      <c r="F7" s="2"/>
    </row>
    <row r="8" spans="1:6" x14ac:dyDescent="0.25">
      <c r="A8" s="20" t="s">
        <v>40</v>
      </c>
      <c r="B8" s="2">
        <v>2550</v>
      </c>
      <c r="C8" s="2"/>
      <c r="D8" s="22">
        <f>Expenses!F80+Expenses!P80</f>
        <v>2464.96</v>
      </c>
      <c r="E8" s="22">
        <f t="shared" si="0"/>
        <v>85.039999999999964</v>
      </c>
      <c r="F8" s="2"/>
    </row>
    <row r="9" spans="1:6" x14ac:dyDescent="0.25">
      <c r="A9" s="20" t="s">
        <v>41</v>
      </c>
      <c r="B9" s="2">
        <v>500</v>
      </c>
      <c r="C9" s="22"/>
      <c r="D9" s="22">
        <f>Expenses!G80</f>
        <v>468</v>
      </c>
      <c r="E9" s="22">
        <f t="shared" si="0"/>
        <v>32</v>
      </c>
      <c r="F9" s="2"/>
    </row>
    <row r="10" spans="1:6" x14ac:dyDescent="0.25">
      <c r="A10" s="20" t="s">
        <v>12</v>
      </c>
      <c r="B10" s="2">
        <v>70</v>
      </c>
      <c r="C10" s="2"/>
      <c r="D10" s="22"/>
      <c r="E10" s="22">
        <f t="shared" si="0"/>
        <v>70</v>
      </c>
      <c r="F10" s="2"/>
    </row>
    <row r="11" spans="1:6" x14ac:dyDescent="0.25">
      <c r="A11" s="20" t="s">
        <v>42</v>
      </c>
      <c r="B11" s="2">
        <v>25</v>
      </c>
      <c r="C11" s="2"/>
      <c r="D11" s="22"/>
      <c r="E11" s="22">
        <f t="shared" si="0"/>
        <v>25</v>
      </c>
      <c r="F11" s="2"/>
    </row>
    <row r="12" spans="1:6" x14ac:dyDescent="0.25">
      <c r="A12" s="20" t="s">
        <v>80</v>
      </c>
      <c r="B12" s="2">
        <v>150</v>
      </c>
      <c r="C12" s="2"/>
      <c r="D12" s="22"/>
      <c r="E12" s="22">
        <f t="shared" si="0"/>
        <v>150</v>
      </c>
      <c r="F12" s="2"/>
    </row>
    <row r="13" spans="1:6" x14ac:dyDescent="0.25">
      <c r="A13" s="20" t="s">
        <v>43</v>
      </c>
      <c r="B13" s="2">
        <v>150</v>
      </c>
      <c r="C13" s="2"/>
      <c r="D13" s="22">
        <f>Expenses!I80+Expenses!H80</f>
        <v>190.98000000000002</v>
      </c>
      <c r="E13" s="22">
        <f t="shared" si="0"/>
        <v>-40.980000000000018</v>
      </c>
      <c r="F13" s="2"/>
    </row>
    <row r="14" spans="1:6" x14ac:dyDescent="0.25">
      <c r="A14" s="20" t="s">
        <v>44</v>
      </c>
      <c r="B14" s="2">
        <v>120</v>
      </c>
      <c r="C14" s="2"/>
      <c r="D14" s="22">
        <f>Expenses!J80</f>
        <v>80</v>
      </c>
      <c r="E14" s="22">
        <f t="shared" si="0"/>
        <v>40</v>
      </c>
      <c r="F14" s="2"/>
    </row>
    <row r="15" spans="1:6" x14ac:dyDescent="0.25">
      <c r="A15" s="20" t="s">
        <v>45</v>
      </c>
      <c r="B15" s="2">
        <v>300</v>
      </c>
      <c r="C15" s="2"/>
      <c r="D15" s="22">
        <f>Expenses!R80</f>
        <v>660</v>
      </c>
      <c r="E15" s="22">
        <f t="shared" si="0"/>
        <v>-360</v>
      </c>
      <c r="F15" s="2"/>
    </row>
    <row r="16" spans="1:6" x14ac:dyDescent="0.25">
      <c r="A16" s="20" t="s">
        <v>46</v>
      </c>
      <c r="B16" s="2">
        <v>100</v>
      </c>
      <c r="C16" s="2"/>
      <c r="D16" s="22">
        <f>Expenses!S80</f>
        <v>50</v>
      </c>
      <c r="E16" s="22">
        <f t="shared" si="0"/>
        <v>50</v>
      </c>
      <c r="F16" s="2"/>
    </row>
    <row r="17" spans="1:6" x14ac:dyDescent="0.25">
      <c r="A17" s="20" t="s">
        <v>102</v>
      </c>
      <c r="B17" s="2">
        <v>150</v>
      </c>
      <c r="C17" s="2"/>
      <c r="D17" s="22" t="e">
        <f>Expenses!#REF!</f>
        <v>#REF!</v>
      </c>
      <c r="E17" s="22" t="e">
        <f t="shared" si="0"/>
        <v>#REF!</v>
      </c>
      <c r="F17" s="2"/>
    </row>
    <row r="18" spans="1:6" x14ac:dyDescent="0.25">
      <c r="A18" s="20" t="s">
        <v>47</v>
      </c>
      <c r="B18" s="2">
        <v>150</v>
      </c>
      <c r="C18" s="2"/>
      <c r="D18" s="22">
        <f>Expenses!Q80</f>
        <v>180.84</v>
      </c>
      <c r="E18" s="22">
        <v>150</v>
      </c>
      <c r="F18" s="2"/>
    </row>
    <row r="19" spans="1:6" x14ac:dyDescent="0.25">
      <c r="A19" s="20" t="s">
        <v>48</v>
      </c>
      <c r="B19" s="2">
        <v>500</v>
      </c>
      <c r="C19" s="2"/>
      <c r="D19" s="22">
        <f>Expenses!N80</f>
        <v>465.3</v>
      </c>
      <c r="E19" s="22">
        <f t="shared" si="0"/>
        <v>34.699999999999989</v>
      </c>
      <c r="F19" s="2"/>
    </row>
    <row r="20" spans="1:6" x14ac:dyDescent="0.25">
      <c r="A20" s="20" t="s">
        <v>49</v>
      </c>
      <c r="B20" s="2">
        <v>130</v>
      </c>
      <c r="C20" s="2"/>
      <c r="D20" s="22">
        <f>Expenses!L80+Expenses!O80</f>
        <v>122</v>
      </c>
      <c r="E20" s="22">
        <f t="shared" si="0"/>
        <v>8</v>
      </c>
      <c r="F20" s="2"/>
    </row>
    <row r="21" spans="1:6" x14ac:dyDescent="0.25">
      <c r="A21" s="20" t="s">
        <v>50</v>
      </c>
      <c r="B21" s="2">
        <v>100</v>
      </c>
      <c r="C21" s="2"/>
      <c r="D21" s="22"/>
      <c r="E21" s="22">
        <f t="shared" si="0"/>
        <v>100</v>
      </c>
      <c r="F21" s="2"/>
    </row>
    <row r="22" spans="1:6" x14ac:dyDescent="0.25">
      <c r="A22" s="20" t="s">
        <v>103</v>
      </c>
      <c r="B22" s="2">
        <v>200</v>
      </c>
      <c r="C22" s="2"/>
      <c r="D22" s="22"/>
      <c r="E22" s="22">
        <f t="shared" si="0"/>
        <v>200</v>
      </c>
      <c r="F22" s="2"/>
    </row>
    <row r="23" spans="1:6" x14ac:dyDescent="0.25">
      <c r="A23" s="20" t="s">
        <v>51</v>
      </c>
      <c r="B23" s="2">
        <v>200</v>
      </c>
      <c r="C23" s="2"/>
      <c r="D23" s="22"/>
      <c r="E23" s="22">
        <f t="shared" si="0"/>
        <v>200</v>
      </c>
      <c r="F23" s="2"/>
    </row>
    <row r="24" spans="1:6" x14ac:dyDescent="0.25">
      <c r="A24" s="20" t="s">
        <v>78</v>
      </c>
      <c r="B24" s="2">
        <v>1500</v>
      </c>
      <c r="C24" s="2"/>
      <c r="D24" s="22"/>
      <c r="E24" s="22">
        <f t="shared" si="0"/>
        <v>1500</v>
      </c>
      <c r="F24" s="2"/>
    </row>
    <row r="25" spans="1:6" x14ac:dyDescent="0.25">
      <c r="A25" s="20" t="s">
        <v>52</v>
      </c>
      <c r="B25" s="2">
        <v>505</v>
      </c>
      <c r="C25" s="2"/>
      <c r="D25" s="22"/>
      <c r="E25" s="22">
        <f t="shared" si="0"/>
        <v>505</v>
      </c>
      <c r="F25" s="2"/>
    </row>
    <row r="26" spans="1:6" x14ac:dyDescent="0.25">
      <c r="A26" s="2" t="s">
        <v>108</v>
      </c>
      <c r="B26" s="2">
        <v>390</v>
      </c>
      <c r="C26" s="2"/>
      <c r="D26" s="22"/>
      <c r="E26" s="22">
        <f t="shared" si="0"/>
        <v>390</v>
      </c>
      <c r="F26" s="2"/>
    </row>
    <row r="27" spans="1:6" x14ac:dyDescent="0.25">
      <c r="A27" s="2" t="s">
        <v>104</v>
      </c>
      <c r="B27" s="2">
        <v>2900</v>
      </c>
      <c r="C27" s="2"/>
      <c r="D27" s="22">
        <f>Expenses!T80</f>
        <v>1625</v>
      </c>
      <c r="E27" s="22">
        <f t="shared" si="0"/>
        <v>1275</v>
      </c>
      <c r="F27" s="2">
        <v>500</v>
      </c>
    </row>
    <row r="28" spans="1:6" x14ac:dyDescent="0.25">
      <c r="A28" s="2" t="s">
        <v>106</v>
      </c>
      <c r="B28" s="2">
        <v>779</v>
      </c>
      <c r="C28" s="2"/>
      <c r="D28" s="22"/>
      <c r="E28" s="22">
        <f t="shared" si="0"/>
        <v>779</v>
      </c>
      <c r="F28" s="2"/>
    </row>
    <row r="29" spans="1:6" x14ac:dyDescent="0.25">
      <c r="A29" s="2" t="s">
        <v>107</v>
      </c>
      <c r="B29" s="2">
        <v>84</v>
      </c>
      <c r="C29" s="2"/>
      <c r="D29" s="22"/>
      <c r="E29" s="22">
        <f t="shared" si="0"/>
        <v>84</v>
      </c>
      <c r="F29" s="2"/>
    </row>
    <row r="30" spans="1:6" x14ac:dyDescent="0.25">
      <c r="A30" s="2" t="s">
        <v>105</v>
      </c>
      <c r="B30" s="2">
        <v>440</v>
      </c>
      <c r="C30" s="2"/>
      <c r="D30" s="22"/>
      <c r="E30" s="22">
        <f t="shared" si="0"/>
        <v>440</v>
      </c>
      <c r="F30" s="2"/>
    </row>
    <row r="31" spans="1:6" x14ac:dyDescent="0.25">
      <c r="A31" s="2"/>
      <c r="B31" s="2"/>
      <c r="C31" s="2"/>
      <c r="D31" s="22"/>
      <c r="E31" s="22">
        <f t="shared" si="0"/>
        <v>0</v>
      </c>
      <c r="F31" s="2"/>
    </row>
    <row r="32" spans="1:6" x14ac:dyDescent="0.25">
      <c r="A32" s="2"/>
      <c r="B32" s="2">
        <f>SUM(B2:B31)</f>
        <v>19658</v>
      </c>
      <c r="C32" s="2"/>
      <c r="D32" s="22" t="e">
        <f>SUM(D2:D31)</f>
        <v>#REF!</v>
      </c>
      <c r="E32" s="2"/>
      <c r="F32" s="2"/>
    </row>
    <row r="33" spans="4:4" x14ac:dyDescent="0.25">
      <c r="D33" s="38">
        <f>Expenses!E80-Expenses!U80</f>
        <v>7343.0509999999995</v>
      </c>
    </row>
  </sheetData>
  <pageMargins left="0.7" right="0.7" top="0.75" bottom="0.75" header="0.3" footer="0.3"/>
  <pageSetup paperSize="9" orientation="portrait" r:id="rId1"/>
  <headerFooter>
    <oddHeader>&amp;LPerformance against budget&amp;CEast Sutton Parish Council&amp;RY/E 31/3/20</oddHeader>
    <oddFooter>&amp;C&amp;D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7"/>
  <sheetViews>
    <sheetView tabSelected="1" workbookViewId="0">
      <selection activeCell="B4" sqref="A4:B31"/>
    </sheetView>
  </sheetViews>
  <sheetFormatPr defaultRowHeight="15" x14ac:dyDescent="0.25"/>
  <cols>
    <col min="6" max="6" width="11.140625" customWidth="1"/>
  </cols>
  <sheetData>
    <row r="2" spans="1:7" x14ac:dyDescent="0.25">
      <c r="D2" t="s">
        <v>59</v>
      </c>
    </row>
    <row r="4" spans="1:7" x14ac:dyDescent="0.25">
      <c r="B4" s="25" t="s">
        <v>144</v>
      </c>
      <c r="C4" s="25"/>
      <c r="D4" s="25"/>
      <c r="E4" s="25"/>
      <c r="F4" s="25"/>
      <c r="G4" s="25" t="s">
        <v>83</v>
      </c>
    </row>
    <row r="5" spans="1:7" x14ac:dyDescent="0.25">
      <c r="C5" t="s">
        <v>60</v>
      </c>
    </row>
    <row r="6" spans="1:7" x14ac:dyDescent="0.25">
      <c r="A6" s="5"/>
      <c r="B6" s="5">
        <f>Income!E12</f>
        <v>718</v>
      </c>
      <c r="C6" t="s">
        <v>61</v>
      </c>
    </row>
    <row r="7" spans="1:7" x14ac:dyDescent="0.25">
      <c r="A7" s="5"/>
      <c r="B7" s="5">
        <f>Income!F12</f>
        <v>6434</v>
      </c>
      <c r="C7" t="s">
        <v>62</v>
      </c>
    </row>
    <row r="8" spans="1:7" x14ac:dyDescent="0.25">
      <c r="A8" s="5"/>
      <c r="B8" s="5">
        <v>500</v>
      </c>
      <c r="C8" t="s">
        <v>145</v>
      </c>
    </row>
    <row r="9" spans="1:7" x14ac:dyDescent="0.25">
      <c r="A9" s="5"/>
      <c r="C9" t="s">
        <v>82</v>
      </c>
      <c r="G9" s="5" t="e">
        <f>Income!#REF!</f>
        <v>#REF!</v>
      </c>
    </row>
    <row r="10" spans="1:7" x14ac:dyDescent="0.25">
      <c r="A10" s="6">
        <f>SUM(B6:B9)</f>
        <v>7652</v>
      </c>
      <c r="B10" s="5"/>
      <c r="G10" s="6" t="e">
        <f>SUM(G6:G9)</f>
        <v>#REF!</v>
      </c>
    </row>
    <row r="11" spans="1:7" x14ac:dyDescent="0.25">
      <c r="B11" s="5"/>
    </row>
    <row r="12" spans="1:7" x14ac:dyDescent="0.25">
      <c r="A12" s="5"/>
      <c r="B12" s="5"/>
      <c r="C12" t="s">
        <v>63</v>
      </c>
    </row>
    <row r="13" spans="1:7" x14ac:dyDescent="0.25">
      <c r="A13" s="5"/>
      <c r="B13" s="5">
        <f>Expenses!K80</f>
        <v>885.96999999999991</v>
      </c>
      <c r="C13" t="s">
        <v>64</v>
      </c>
    </row>
    <row r="14" spans="1:7" x14ac:dyDescent="0.25">
      <c r="A14" s="5"/>
      <c r="B14" s="5">
        <f>Expenses!O80</f>
        <v>72</v>
      </c>
      <c r="C14" t="s">
        <v>65</v>
      </c>
    </row>
    <row r="15" spans="1:7" x14ac:dyDescent="0.25">
      <c r="A15" s="5"/>
      <c r="B15" s="5">
        <f>Expenses!M80+Expenses!T80</f>
        <v>1775</v>
      </c>
      <c r="C15" t="s">
        <v>66</v>
      </c>
    </row>
    <row r="16" spans="1:7" x14ac:dyDescent="0.25">
      <c r="A16" s="5"/>
      <c r="B16" s="5"/>
      <c r="C16" t="s">
        <v>67</v>
      </c>
      <c r="F16" s="5" t="e">
        <f>Expenses!#REF!</f>
        <v>#REF!</v>
      </c>
    </row>
    <row r="17" spans="1:7" x14ac:dyDescent="0.25">
      <c r="A17" s="5"/>
      <c r="B17" s="5">
        <f>Expenses!G80+Expenses!R80</f>
        <v>1128</v>
      </c>
      <c r="C17" t="s">
        <v>68</v>
      </c>
    </row>
    <row r="18" spans="1:7" x14ac:dyDescent="0.25">
      <c r="A18" s="5"/>
      <c r="B18" s="5">
        <f>Expenses!F80+Expenses!P80</f>
        <v>2464.96</v>
      </c>
      <c r="C18" t="s">
        <v>69</v>
      </c>
    </row>
    <row r="19" spans="1:7" x14ac:dyDescent="0.25">
      <c r="A19" s="5"/>
      <c r="B19" s="5">
        <f>Expenses!H80+Expenses!I80</f>
        <v>190.98000000000002</v>
      </c>
      <c r="C19" t="s">
        <v>70</v>
      </c>
    </row>
    <row r="20" spans="1:7" x14ac:dyDescent="0.25">
      <c r="A20" s="5"/>
      <c r="B20" s="5">
        <f>Expenses!Q80</f>
        <v>180.84</v>
      </c>
      <c r="C20" t="s">
        <v>71</v>
      </c>
    </row>
    <row r="21" spans="1:7" x14ac:dyDescent="0.25">
      <c r="A21" s="5"/>
      <c r="B21" s="5">
        <f>Expenses!J80</f>
        <v>80</v>
      </c>
      <c r="C21" t="s">
        <v>72</v>
      </c>
    </row>
    <row r="22" spans="1:7" x14ac:dyDescent="0.25">
      <c r="A22" s="5"/>
      <c r="B22" s="5">
        <f>Expenses!S80</f>
        <v>50</v>
      </c>
      <c r="C22" t="s">
        <v>73</v>
      </c>
    </row>
    <row r="23" spans="1:7" x14ac:dyDescent="0.25">
      <c r="A23" s="5"/>
      <c r="B23" s="5">
        <f>Expenses!N80</f>
        <v>465.3</v>
      </c>
      <c r="C23" t="s">
        <v>74</v>
      </c>
    </row>
    <row r="24" spans="1:7" x14ac:dyDescent="0.25">
      <c r="A24" s="5"/>
      <c r="B24" s="5">
        <f>Expenses!L80</f>
        <v>50</v>
      </c>
      <c r="C24" t="s">
        <v>75</v>
      </c>
    </row>
    <row r="25" spans="1:7" x14ac:dyDescent="0.25">
      <c r="A25" s="5"/>
      <c r="B25" s="5">
        <f>Expenses!U80</f>
        <v>443.14000000000004</v>
      </c>
      <c r="C25" t="s">
        <v>15</v>
      </c>
      <c r="G25" s="5"/>
    </row>
    <row r="26" spans="1:7" x14ac:dyDescent="0.25">
      <c r="A26" s="5">
        <f>SUM(B13:B25)</f>
        <v>7786.1900000000005</v>
      </c>
      <c r="B26" s="5"/>
      <c r="C26" t="s">
        <v>84</v>
      </c>
      <c r="F26" s="5"/>
      <c r="G26" s="5"/>
    </row>
    <row r="27" spans="1:7" x14ac:dyDescent="0.25">
      <c r="A27" s="5"/>
      <c r="B27" s="5"/>
      <c r="C27" t="s">
        <v>82</v>
      </c>
      <c r="F27" s="5"/>
      <c r="G27" s="5"/>
    </row>
    <row r="28" spans="1:7" x14ac:dyDescent="0.25">
      <c r="A28" s="5">
        <f>SUM(B13:B25)</f>
        <v>7786.1900000000005</v>
      </c>
      <c r="B28" s="5"/>
      <c r="G28" s="5" t="e">
        <f>SUM(F13:F27)</f>
        <v>#REF!</v>
      </c>
    </row>
    <row r="29" spans="1:7" x14ac:dyDescent="0.25">
      <c r="A29" s="5"/>
      <c r="B29" s="5"/>
    </row>
    <row r="30" spans="1:7" ht="15.75" thickBot="1" x14ac:dyDescent="0.3">
      <c r="A30" s="23">
        <f>A10-A28</f>
        <v>-134.19000000000051</v>
      </c>
      <c r="B30" s="5"/>
      <c r="C30" t="s">
        <v>76</v>
      </c>
      <c r="G30" s="23" t="e">
        <f>G10-G28</f>
        <v>#REF!</v>
      </c>
    </row>
    <row r="31" spans="1:7" ht="15.75" thickTop="1" x14ac:dyDescent="0.25"/>
    <row r="33" spans="2:6" x14ac:dyDescent="0.25">
      <c r="B33" s="24" t="s">
        <v>77</v>
      </c>
    </row>
    <row r="35" spans="2:6" x14ac:dyDescent="0.25">
      <c r="B35" t="s">
        <v>56</v>
      </c>
      <c r="F35">
        <v>13355.49</v>
      </c>
    </row>
    <row r="36" spans="2:6" x14ac:dyDescent="0.25">
      <c r="B36" t="s">
        <v>23</v>
      </c>
      <c r="F36" s="5">
        <f>Income!D12</f>
        <v>7652</v>
      </c>
    </row>
    <row r="37" spans="2:6" x14ac:dyDescent="0.25">
      <c r="F37" s="6">
        <f>F35+F36</f>
        <v>21007.489999999998</v>
      </c>
    </row>
    <row r="38" spans="2:6" x14ac:dyDescent="0.25">
      <c r="B38" t="s">
        <v>24</v>
      </c>
      <c r="F38" s="5">
        <f>Expenses!E80</f>
        <v>7786.1909999999998</v>
      </c>
    </row>
    <row r="39" spans="2:6" ht="15.75" thickBot="1" x14ac:dyDescent="0.3">
      <c r="B39" t="s">
        <v>25</v>
      </c>
      <c r="F39" s="7">
        <f>F37-F38</f>
        <v>13221.298999999999</v>
      </c>
    </row>
    <row r="41" spans="2:6" x14ac:dyDescent="0.25">
      <c r="B41" t="s">
        <v>27</v>
      </c>
    </row>
    <row r="42" spans="2:6" x14ac:dyDescent="0.25">
      <c r="B42" t="s">
        <v>81</v>
      </c>
      <c r="F42" s="5">
        <v>5893.39</v>
      </c>
    </row>
    <row r="43" spans="2:6" x14ac:dyDescent="0.25">
      <c r="B43" t="s">
        <v>79</v>
      </c>
      <c r="F43" s="5">
        <v>8161.7</v>
      </c>
    </row>
    <row r="44" spans="2:6" x14ac:dyDescent="0.25">
      <c r="F44" s="6">
        <f>F42+F43</f>
        <v>14055.09</v>
      </c>
    </row>
    <row r="45" spans="2:6" x14ac:dyDescent="0.25">
      <c r="B45" t="s">
        <v>28</v>
      </c>
      <c r="F45" s="5"/>
    </row>
    <row r="46" spans="2:6" ht="15.75" thickBot="1" x14ac:dyDescent="0.3">
      <c r="F46" s="7">
        <f>F44-F45</f>
        <v>14055.09</v>
      </c>
    </row>
    <row r="47" spans="2:6" x14ac:dyDescent="0.25">
      <c r="F47" s="3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Expenses</vt:lpstr>
      <vt:lpstr>VAT</vt:lpstr>
      <vt:lpstr>Income</vt:lpstr>
      <vt:lpstr>Bank Rec</vt:lpstr>
      <vt:lpstr>Perf- Budget</vt:lpstr>
      <vt:lpstr>P &amp;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Jan Burnett</cp:lastModifiedBy>
  <cp:lastPrinted>2021-02-24T12:35:13Z</cp:lastPrinted>
  <dcterms:created xsi:type="dcterms:W3CDTF">2017-06-07T14:07:02Z</dcterms:created>
  <dcterms:modified xsi:type="dcterms:W3CDTF">2021-05-05T11:10:42Z</dcterms:modified>
</cp:coreProperties>
</file>