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efa6578dce233756/Documents/East Sutton PC - Copy/FINANCE/2020-21/"/>
    </mc:Choice>
  </mc:AlternateContent>
  <xr:revisionPtr revIDLastSave="838" documentId="8_{79F1683B-5537-4E3F-8F2D-254180206FC0}" xr6:coauthVersionLast="46" xr6:coauthVersionMax="46" xr10:uidLastSave="{3149D373-2769-443E-AEAA-3B43423F61EE}"/>
  <bookViews>
    <workbookView xWindow="-120" yWindow="-120" windowWidth="29040" windowHeight="15840" activeTab="4" xr2:uid="{00000000-000D-0000-FFFF-FFFF00000000}"/>
  </bookViews>
  <sheets>
    <sheet name="Expenses" sheetId="1" r:id="rId1"/>
    <sheet name="Income" sheetId="2" r:id="rId2"/>
    <sheet name="Bank Rec" sheetId="3" r:id="rId3"/>
    <sheet name="Perf- Budget" sheetId="4" r:id="rId4"/>
    <sheet name="P &amp; L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5" l="1"/>
  <c r="F36" i="5"/>
  <c r="F47" i="5"/>
  <c r="F49" i="5"/>
  <c r="F37" i="5"/>
  <c r="F39" i="5"/>
  <c r="F25" i="5"/>
  <c r="F22" i="5"/>
  <c r="F27" i="5"/>
  <c r="F26" i="5"/>
  <c r="F20" i="5"/>
  <c r="F17" i="5"/>
  <c r="F14" i="5"/>
  <c r="F23" i="5"/>
  <c r="F15" i="5"/>
  <c r="F24" i="5"/>
  <c r="F13" i="5"/>
  <c r="F21" i="5"/>
  <c r="F16" i="5"/>
  <c r="F19" i="5"/>
  <c r="F18" i="5"/>
  <c r="A30" i="5"/>
  <c r="G6" i="3"/>
  <c r="E97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E96" i="1"/>
  <c r="D3" i="4"/>
  <c r="E3" i="4"/>
  <c r="E4" i="4"/>
  <c r="D5" i="4"/>
  <c r="E5" i="4"/>
  <c r="E6" i="4"/>
  <c r="D7" i="4"/>
  <c r="E7" i="4"/>
  <c r="D8" i="4"/>
  <c r="E8" i="4"/>
  <c r="D9" i="4"/>
  <c r="E9" i="4"/>
  <c r="E10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E19" i="4"/>
  <c r="E20" i="4"/>
  <c r="E21" i="4"/>
  <c r="E22" i="4"/>
  <c r="E23" i="4"/>
  <c r="D26" i="4"/>
  <c r="D2" i="4"/>
  <c r="D12" i="2"/>
  <c r="G4" i="3"/>
  <c r="G5" i="3"/>
  <c r="G7" i="3"/>
  <c r="G15" i="3"/>
  <c r="G17" i="3"/>
  <c r="I11" i="3"/>
  <c r="D24" i="4"/>
  <c r="D27" i="4"/>
  <c r="D29" i="4"/>
  <c r="D31" i="4"/>
  <c r="E24" i="4"/>
  <c r="E25" i="4"/>
  <c r="E26" i="4"/>
  <c r="D28" i="4"/>
  <c r="B27" i="4"/>
  <c r="G28" i="5"/>
  <c r="E12" i="2"/>
  <c r="G6" i="5"/>
  <c r="F12" i="2"/>
  <c r="G7" i="5"/>
  <c r="G10" i="5"/>
  <c r="G30" i="5"/>
  <c r="E2" i="4"/>
  <c r="G12" i="2"/>
  <c r="H12" i="2"/>
</calcChain>
</file>

<file path=xl/sharedStrings.xml><?xml version="1.0" encoding="utf-8"?>
<sst xmlns="http://schemas.openxmlformats.org/spreadsheetml/2006/main" count="420" uniqueCount="147">
  <si>
    <t>Detail</t>
  </si>
  <si>
    <t>Amount</t>
  </si>
  <si>
    <t>Clerk</t>
  </si>
  <si>
    <t xml:space="preserve"> office</t>
  </si>
  <si>
    <t>Training</t>
  </si>
  <si>
    <t>Street Lighting</t>
  </si>
  <si>
    <t>Audit Fee</t>
  </si>
  <si>
    <t>Play Area</t>
  </si>
  <si>
    <t>Ins</t>
  </si>
  <si>
    <t>Bank Chgs</t>
  </si>
  <si>
    <t>Pension</t>
  </si>
  <si>
    <t>Subs</t>
  </si>
  <si>
    <t>Donation</t>
  </si>
  <si>
    <t>VAT</t>
  </si>
  <si>
    <t>Date</t>
  </si>
  <si>
    <t>Payee</t>
  </si>
  <si>
    <t>Details</t>
  </si>
  <si>
    <t>PSS</t>
  </si>
  <si>
    <t>Precept</t>
  </si>
  <si>
    <t>Add Income</t>
  </si>
  <si>
    <t>Less Expenditure</t>
  </si>
  <si>
    <t>Balance at Bank</t>
  </si>
  <si>
    <t>Diff</t>
  </si>
  <si>
    <t>Balances at Bank</t>
  </si>
  <si>
    <t>Less o/s cheques</t>
  </si>
  <si>
    <t xml:space="preserve">Prepared by </t>
  </si>
  <si>
    <t>J. Burnett</t>
  </si>
  <si>
    <t>date</t>
  </si>
  <si>
    <t>Signed</t>
  </si>
  <si>
    <t>..................................</t>
  </si>
  <si>
    <t>Streetlighting power</t>
  </si>
  <si>
    <t>Street Lighting Reps</t>
  </si>
  <si>
    <t xml:space="preserve">Playground </t>
  </si>
  <si>
    <t>Contingency</t>
  </si>
  <si>
    <t>Clerks Salary</t>
  </si>
  <si>
    <t>Office</t>
  </si>
  <si>
    <t>SLCC sub</t>
  </si>
  <si>
    <t>Stationery / Postage /Copier</t>
  </si>
  <si>
    <t>KALC Courses</t>
  </si>
  <si>
    <t>Village Hall Hire</t>
  </si>
  <si>
    <t>Donations</t>
  </si>
  <si>
    <t>Subscriptions</t>
  </si>
  <si>
    <t>Insurance</t>
  </si>
  <si>
    <t>Audit/Bank Costs</t>
  </si>
  <si>
    <t>Chairmans Allowance</t>
  </si>
  <si>
    <t>JPG</t>
  </si>
  <si>
    <t>Section 137</t>
  </si>
  <si>
    <t>Budget</t>
  </si>
  <si>
    <t>Exps</t>
  </si>
  <si>
    <t>perf/budget</t>
  </si>
  <si>
    <t>Stationery  Computer</t>
  </si>
  <si>
    <t>Prop Exps</t>
  </si>
  <si>
    <t>INCOME</t>
  </si>
  <si>
    <t>PARISH SERVICE SCHEME</t>
  </si>
  <si>
    <t>PRECEPT</t>
  </si>
  <si>
    <t>EXPENSES</t>
  </si>
  <si>
    <t>STREET LIGHTING POWER</t>
  </si>
  <si>
    <t>BANK CHARGES</t>
  </si>
  <si>
    <t>PLAYGROUNDS</t>
  </si>
  <si>
    <t>OPEN SPACES</t>
  </si>
  <si>
    <t>RENT</t>
  </si>
  <si>
    <t>CLERKS COSTS</t>
  </si>
  <si>
    <t>POSTAGE AND STATIONERY</t>
  </si>
  <si>
    <t>SUBS</t>
  </si>
  <si>
    <t>TRAINING</t>
  </si>
  <si>
    <t>DONATIONS</t>
  </si>
  <si>
    <t>INSURANCE</t>
  </si>
  <si>
    <t>AUDIT FEE</t>
  </si>
  <si>
    <t>UNDERSPEND</t>
  </si>
  <si>
    <t>BANK RECONCILIATION</t>
  </si>
  <si>
    <t>Legal Fees</t>
  </si>
  <si>
    <t xml:space="preserve">Nationwide </t>
  </si>
  <si>
    <t>GDPR</t>
  </si>
  <si>
    <t>EDF</t>
  </si>
  <si>
    <t>d/d</t>
  </si>
  <si>
    <t>HMRC</t>
  </si>
  <si>
    <t>Online</t>
  </si>
  <si>
    <t>SVPC</t>
  </si>
  <si>
    <t>J Burnett</t>
  </si>
  <si>
    <t>Salary</t>
  </si>
  <si>
    <t>MBC</t>
  </si>
  <si>
    <t>Notice Boards (ring fenced)</t>
  </si>
  <si>
    <t>Fencing</t>
  </si>
  <si>
    <t>Street lighting conversion to LED</t>
  </si>
  <si>
    <t>Unity</t>
  </si>
  <si>
    <t>Paye</t>
  </si>
  <si>
    <t>Charges</t>
  </si>
  <si>
    <t>Broadband</t>
  </si>
  <si>
    <t>Mackelden Fencing</t>
  </si>
  <si>
    <t>Grant</t>
  </si>
  <si>
    <t>Plusnet</t>
  </si>
  <si>
    <t>Room rent</t>
  </si>
  <si>
    <t>Tailored Pensions</t>
  </si>
  <si>
    <t>Pensions</t>
  </si>
  <si>
    <t>ES Play area</t>
  </si>
  <si>
    <t>779 allowed 19/20</t>
  </si>
  <si>
    <t>Web site/cloud based documents</t>
  </si>
  <si>
    <t>Live drive</t>
  </si>
  <si>
    <t>Phone/Broadband</t>
  </si>
  <si>
    <t>1625 allowed 19/20</t>
  </si>
  <si>
    <t>Lionel Robbins</t>
  </si>
  <si>
    <t>Internal Audit</t>
  </si>
  <si>
    <t>Mark Sherwood</t>
  </si>
  <si>
    <t>IT</t>
  </si>
  <si>
    <t>KALC</t>
  </si>
  <si>
    <t>Subscription</t>
  </si>
  <si>
    <t>J Ferguson</t>
  </si>
  <si>
    <t>Play area inspection</t>
  </si>
  <si>
    <t>Came &amp; Co</t>
  </si>
  <si>
    <t>z</t>
  </si>
  <si>
    <t>Admin</t>
  </si>
  <si>
    <t>Opening Balance 1/4/20</t>
  </si>
  <si>
    <t>MSC</t>
  </si>
  <si>
    <t>Laptop repairs</t>
  </si>
  <si>
    <t>Lenham Oak</t>
  </si>
  <si>
    <t>Fingerpost repairs</t>
  </si>
  <si>
    <t>Open Spaces</t>
  </si>
  <si>
    <t>Paye month 7</t>
  </si>
  <si>
    <t>Street / Open spaces</t>
  </si>
  <si>
    <t>Paye month 8</t>
  </si>
  <si>
    <t>RBL</t>
  </si>
  <si>
    <t>KCC</t>
  </si>
  <si>
    <t>M Ireland</t>
  </si>
  <si>
    <t>Finger post exps</t>
  </si>
  <si>
    <t>Hugo fox</t>
  </si>
  <si>
    <t>Website</t>
  </si>
  <si>
    <t>Paye month 9</t>
  </si>
  <si>
    <t>Ionos</t>
  </si>
  <si>
    <t>Domain name</t>
  </si>
  <si>
    <t>ICO</t>
  </si>
  <si>
    <t>T Harris</t>
  </si>
  <si>
    <t>Play area grass mowing</t>
  </si>
  <si>
    <t>Social media</t>
  </si>
  <si>
    <t>Breakthrough Comm</t>
  </si>
  <si>
    <t>Paye month 11</t>
  </si>
  <si>
    <t>Paye month 10</t>
  </si>
  <si>
    <t>Macaffee</t>
  </si>
  <si>
    <t>Website / IT</t>
  </si>
  <si>
    <t>Unity 31/3/21 - No 91</t>
  </si>
  <si>
    <t>Website grant</t>
  </si>
  <si>
    <t>2019/20</t>
  </si>
  <si>
    <t>GRANT</t>
  </si>
  <si>
    <t>2020/21</t>
  </si>
  <si>
    <t>PENSION COSTS</t>
  </si>
  <si>
    <t>IT &amp; WEBSITE</t>
  </si>
  <si>
    <t>EAST SUTTON PARISH COUNCIL</t>
  </si>
  <si>
    <t>PROFIT AND LOSS ACCOUNT 31/3/2021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</si>
</sst>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1"/>
      <color indexed="8"/>
      <name val="Calisto MT"/>
      <family val="1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2" fontId="5" fillId="0" borderId="0" xfId="0" applyNumberFormat="1" applyFont="1"/>
    <xf numFmtId="0" fontId="6" fillId="0" borderId="1" xfId="0" applyFont="1" applyBorder="1"/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/>
    <xf numFmtId="2" fontId="0" fillId="0" borderId="11" xfId="0" applyNumberFormat="1" applyBorder="1"/>
    <xf numFmtId="0" fontId="7" fillId="0" borderId="0" xfId="0" applyFont="1"/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2" fontId="5" fillId="0" borderId="1" xfId="0" applyNumberFormat="1" applyFont="1" applyBorder="1"/>
    <xf numFmtId="14" fontId="2" fillId="0" borderId="1" xfId="0" applyNumberFormat="1" applyFont="1" applyBorder="1"/>
    <xf numFmtId="14" fontId="0" fillId="0" borderId="1" xfId="0" applyNumberFormat="1" applyBorder="1"/>
    <xf numFmtId="2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2" fontId="3" fillId="0" borderId="0" xfId="0" applyNumberFormat="1" applyFont="1"/>
    <xf numFmtId="2" fontId="8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/>
    <xf numFmtId="2" fontId="3" fillId="0" borderId="12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2" xfId="0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9" fillId="0" borderId="0" xfId="0" applyNumberFormat="1" applyFont="1"/>
    <xf numFmtId="2" fontId="2" fillId="0" borderId="0" xfId="0" applyNumberFormat="1" applyFont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2"/>
  <sheetViews>
    <sheetView workbookViewId="0">
      <pane xSplit="5" ySplit="1" topLeftCell="F68" activePane="bottomRight" state="frozen"/>
      <selection pane="topRight" activeCell="F1" sqref="F1"/>
      <selection pane="bottomLeft" activeCell="A2" sqref="A2"/>
      <selection pane="bottomRight" activeCell="F96" sqref="F96"/>
    </sheetView>
  </sheetViews>
  <sheetFormatPr defaultRowHeight="15" x14ac:dyDescent="0.25"/>
  <cols>
    <col min="1" max="1" width="9" customWidth="1"/>
    <col min="2" max="2" width="14.7109375" customWidth="1"/>
    <col min="3" max="3" width="18.85546875" customWidth="1"/>
    <col min="5" max="5" width="8.85546875" customWidth="1"/>
    <col min="6" max="6" width="6.85546875" customWidth="1"/>
    <col min="7" max="7" width="8.85546875" customWidth="1"/>
    <col min="8" max="9" width="7.85546875" customWidth="1"/>
    <col min="10" max="10" width="7.5703125" customWidth="1"/>
    <col min="11" max="11" width="7.28515625" customWidth="1"/>
    <col min="12" max="12" width="7.5703125" customWidth="1"/>
    <col min="13" max="13" width="8.140625" customWidth="1"/>
    <col min="14" max="14" width="7.42578125" customWidth="1"/>
    <col min="15" max="15" width="7.7109375" customWidth="1"/>
    <col min="16" max="17" width="8.140625" customWidth="1"/>
    <col min="18" max="19" width="9" customWidth="1"/>
  </cols>
  <sheetData>
    <row r="1" spans="1:21" ht="27.75" customHeight="1" x14ac:dyDescent="0.25">
      <c r="A1" s="1" t="s">
        <v>14</v>
      </c>
      <c r="B1" s="1" t="s">
        <v>15</v>
      </c>
      <c r="C1" s="1" t="s">
        <v>0</v>
      </c>
      <c r="D1" s="23"/>
      <c r="E1" s="23" t="s">
        <v>1</v>
      </c>
      <c r="F1" s="24" t="s">
        <v>2</v>
      </c>
      <c r="G1" s="24" t="s">
        <v>3</v>
      </c>
      <c r="H1" s="25" t="s">
        <v>50</v>
      </c>
      <c r="I1" s="24" t="s">
        <v>87</v>
      </c>
      <c r="J1" s="24" t="s">
        <v>4</v>
      </c>
      <c r="K1" s="25" t="s">
        <v>5</v>
      </c>
      <c r="L1" s="24" t="s">
        <v>6</v>
      </c>
      <c r="M1" s="24" t="s">
        <v>7</v>
      </c>
      <c r="N1" s="24" t="s">
        <v>8</v>
      </c>
      <c r="O1" s="24" t="s">
        <v>9</v>
      </c>
      <c r="P1" s="24" t="s">
        <v>10</v>
      </c>
      <c r="Q1" s="24" t="s">
        <v>11</v>
      </c>
      <c r="R1" s="24" t="s">
        <v>137</v>
      </c>
      <c r="S1" s="25" t="s">
        <v>116</v>
      </c>
      <c r="T1" s="24" t="s">
        <v>12</v>
      </c>
      <c r="U1" s="24" t="s">
        <v>13</v>
      </c>
    </row>
    <row r="2" spans="1:21" x14ac:dyDescent="0.25">
      <c r="A2" s="26">
        <v>43922</v>
      </c>
      <c r="B2" s="27" t="s">
        <v>90</v>
      </c>
      <c r="C2" s="27" t="s">
        <v>87</v>
      </c>
      <c r="D2" s="27" t="s">
        <v>74</v>
      </c>
      <c r="E2" s="28">
        <v>19.2</v>
      </c>
      <c r="F2" s="29"/>
      <c r="G2" s="29"/>
      <c r="H2" s="29"/>
      <c r="I2" s="29">
        <v>16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>
        <v>3.2</v>
      </c>
    </row>
    <row r="3" spans="1:21" x14ac:dyDescent="0.25">
      <c r="A3" s="26">
        <v>43935</v>
      </c>
      <c r="B3" s="27" t="s">
        <v>73</v>
      </c>
      <c r="C3" s="27" t="s">
        <v>5</v>
      </c>
      <c r="D3" s="27" t="s">
        <v>74</v>
      </c>
      <c r="E3" s="28">
        <v>78.73</v>
      </c>
      <c r="F3" s="29"/>
      <c r="G3" s="29"/>
      <c r="H3" s="29"/>
      <c r="I3" s="29"/>
      <c r="J3" s="29"/>
      <c r="K3" s="29">
        <v>74.98</v>
      </c>
      <c r="L3" s="29"/>
      <c r="M3" s="29"/>
      <c r="N3" s="29"/>
      <c r="O3" s="29"/>
      <c r="P3" s="29"/>
      <c r="Q3" s="29"/>
      <c r="R3" s="29"/>
      <c r="S3" s="29"/>
      <c r="T3" s="29"/>
      <c r="U3" s="30">
        <v>3.75</v>
      </c>
    </row>
    <row r="4" spans="1:21" x14ac:dyDescent="0.25">
      <c r="A4" s="26">
        <v>43938</v>
      </c>
      <c r="B4" s="27" t="s">
        <v>75</v>
      </c>
      <c r="C4" s="27" t="s">
        <v>85</v>
      </c>
      <c r="D4" s="27" t="s">
        <v>76</v>
      </c>
      <c r="E4" s="28">
        <v>38.799999999999997</v>
      </c>
      <c r="F4" s="29">
        <v>38.799999999999997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x14ac:dyDescent="0.25">
      <c r="A5" s="26">
        <v>43948</v>
      </c>
      <c r="B5" s="27" t="s">
        <v>78</v>
      </c>
      <c r="C5" s="27" t="s">
        <v>97</v>
      </c>
      <c r="D5" s="27" t="s">
        <v>76</v>
      </c>
      <c r="E5" s="28">
        <v>40</v>
      </c>
      <c r="F5" s="29"/>
      <c r="G5" s="29"/>
      <c r="H5" s="29">
        <v>33.33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>
        <v>6.67</v>
      </c>
    </row>
    <row r="6" spans="1:21" x14ac:dyDescent="0.25">
      <c r="A6" s="26"/>
      <c r="B6" s="27" t="s">
        <v>77</v>
      </c>
      <c r="C6" s="27" t="s">
        <v>91</v>
      </c>
      <c r="D6" s="27" t="s">
        <v>76</v>
      </c>
      <c r="E6" s="28">
        <v>39</v>
      </c>
      <c r="G6" s="29">
        <v>39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x14ac:dyDescent="0.25">
      <c r="A7" s="26">
        <v>43951</v>
      </c>
      <c r="B7" s="27" t="s">
        <v>92</v>
      </c>
      <c r="C7" s="27" t="s">
        <v>93</v>
      </c>
      <c r="D7" s="27" t="s">
        <v>76</v>
      </c>
      <c r="E7" s="28">
        <v>13.2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>
        <v>11</v>
      </c>
      <c r="Q7" s="29"/>
      <c r="R7" s="29"/>
      <c r="S7" s="29"/>
      <c r="T7" s="29"/>
      <c r="U7" s="30">
        <v>2.2000000000000002</v>
      </c>
    </row>
    <row r="8" spans="1:21" x14ac:dyDescent="0.25">
      <c r="A8" s="26">
        <v>43955</v>
      </c>
      <c r="B8" s="27" t="s">
        <v>90</v>
      </c>
      <c r="C8" s="27" t="s">
        <v>87</v>
      </c>
      <c r="D8" s="27" t="s">
        <v>74</v>
      </c>
      <c r="E8" s="28">
        <v>19.2</v>
      </c>
      <c r="F8" s="29"/>
      <c r="G8" s="29"/>
      <c r="H8" s="29"/>
      <c r="I8" s="29">
        <v>16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>
        <v>3.2</v>
      </c>
    </row>
    <row r="9" spans="1:21" x14ac:dyDescent="0.25">
      <c r="A9" s="26"/>
      <c r="B9" s="27" t="s">
        <v>78</v>
      </c>
      <c r="C9" s="27" t="s">
        <v>79</v>
      </c>
      <c r="D9" s="27" t="s">
        <v>76</v>
      </c>
      <c r="E9" s="28">
        <v>158.87</v>
      </c>
      <c r="F9" s="29">
        <v>158.87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21" x14ac:dyDescent="0.25">
      <c r="A10" s="26"/>
      <c r="B10" s="27" t="s">
        <v>77</v>
      </c>
      <c r="C10" s="27" t="s">
        <v>91</v>
      </c>
      <c r="D10" s="27" t="s">
        <v>76</v>
      </c>
      <c r="E10" s="28">
        <v>39</v>
      </c>
      <c r="F10" s="29"/>
      <c r="G10" s="29">
        <v>39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</row>
    <row r="11" spans="1:21" x14ac:dyDescent="0.25">
      <c r="A11" s="26">
        <v>43963</v>
      </c>
      <c r="B11" s="27" t="s">
        <v>73</v>
      </c>
      <c r="C11" s="27" t="s">
        <v>5</v>
      </c>
      <c r="D11" s="27" t="s">
        <v>74</v>
      </c>
      <c r="E11" s="28">
        <v>76.180000000000007</v>
      </c>
      <c r="F11" s="29"/>
      <c r="G11" s="29"/>
      <c r="H11" s="29"/>
      <c r="I11" s="29"/>
      <c r="J11" s="29"/>
      <c r="K11" s="29">
        <v>72.55</v>
      </c>
      <c r="L11" s="29"/>
      <c r="M11" s="29"/>
      <c r="N11" s="29"/>
      <c r="O11" s="29"/>
      <c r="P11" s="29"/>
      <c r="Q11" s="29"/>
      <c r="R11" s="29"/>
      <c r="S11" s="29"/>
      <c r="T11" s="29"/>
      <c r="U11" s="30">
        <v>3.63</v>
      </c>
    </row>
    <row r="12" spans="1:21" x14ac:dyDescent="0.25">
      <c r="A12" s="26">
        <v>43970</v>
      </c>
      <c r="B12" s="27" t="s">
        <v>75</v>
      </c>
      <c r="C12" s="27" t="s">
        <v>85</v>
      </c>
      <c r="D12" s="27" t="s">
        <v>76</v>
      </c>
      <c r="E12" s="28">
        <v>39.6</v>
      </c>
      <c r="F12" s="29">
        <v>39.6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</row>
    <row r="13" spans="1:21" x14ac:dyDescent="0.25">
      <c r="A13" s="26">
        <v>43971</v>
      </c>
      <c r="B13" s="27" t="s">
        <v>92</v>
      </c>
      <c r="C13" s="27" t="s">
        <v>93</v>
      </c>
      <c r="D13" s="27" t="s">
        <v>74</v>
      </c>
      <c r="E13" s="28">
        <v>13.2</v>
      </c>
      <c r="G13" s="29"/>
      <c r="H13" s="29"/>
      <c r="I13" s="29"/>
      <c r="J13" s="29"/>
      <c r="K13" s="29"/>
      <c r="L13" s="29"/>
      <c r="M13" s="29"/>
      <c r="N13" s="29"/>
      <c r="O13" s="29"/>
      <c r="P13" s="29">
        <v>11</v>
      </c>
      <c r="Q13" s="29"/>
      <c r="R13" s="29"/>
      <c r="S13" s="29"/>
      <c r="T13" s="29"/>
      <c r="U13" s="30">
        <v>2.2000000000000002</v>
      </c>
    </row>
    <row r="14" spans="1:21" x14ac:dyDescent="0.25">
      <c r="A14" s="26">
        <v>43983</v>
      </c>
      <c r="B14" s="27" t="s">
        <v>78</v>
      </c>
      <c r="C14" s="27" t="s">
        <v>79</v>
      </c>
      <c r="D14" s="27" t="s">
        <v>76</v>
      </c>
      <c r="E14" s="28">
        <v>158.87</v>
      </c>
      <c r="F14" s="29">
        <v>158.87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</row>
    <row r="15" spans="1:21" x14ac:dyDescent="0.25">
      <c r="A15" s="26">
        <v>43986</v>
      </c>
      <c r="B15" s="27" t="s">
        <v>90</v>
      </c>
      <c r="C15" s="27" t="s">
        <v>87</v>
      </c>
      <c r="D15" s="27" t="s">
        <v>74</v>
      </c>
      <c r="E15" s="28">
        <v>19.2</v>
      </c>
      <c r="F15" s="29"/>
      <c r="G15" s="29"/>
      <c r="H15" s="29"/>
      <c r="I15" s="29">
        <v>16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>
        <v>3.2</v>
      </c>
    </row>
    <row r="16" spans="1:21" x14ac:dyDescent="0.25">
      <c r="A16" s="26">
        <v>43990</v>
      </c>
      <c r="B16" s="27" t="s">
        <v>88</v>
      </c>
      <c r="C16" s="27" t="s">
        <v>94</v>
      </c>
      <c r="D16" s="27" t="s">
        <v>76</v>
      </c>
      <c r="E16" s="28">
        <v>1950</v>
      </c>
      <c r="F16" s="29"/>
      <c r="G16" s="29"/>
      <c r="H16" s="29"/>
      <c r="I16" s="29"/>
      <c r="J16" s="29"/>
      <c r="K16" s="29"/>
      <c r="L16" s="29"/>
      <c r="M16" s="29">
        <v>1625</v>
      </c>
      <c r="N16" s="29"/>
      <c r="O16" s="29"/>
      <c r="P16" s="29"/>
      <c r="Q16" s="29"/>
      <c r="R16" s="29"/>
      <c r="S16" s="29"/>
      <c r="T16" s="29"/>
      <c r="U16" s="30">
        <v>325</v>
      </c>
    </row>
    <row r="17" spans="1:21" x14ac:dyDescent="0.25">
      <c r="A17" s="26"/>
      <c r="B17" s="27" t="s">
        <v>75</v>
      </c>
      <c r="C17" s="27" t="s">
        <v>85</v>
      </c>
      <c r="D17" s="27" t="s">
        <v>76</v>
      </c>
      <c r="E17" s="28">
        <v>39.6</v>
      </c>
      <c r="F17" s="29">
        <v>39.6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</row>
    <row r="18" spans="1:21" x14ac:dyDescent="0.25">
      <c r="A18" s="26">
        <v>43994</v>
      </c>
      <c r="B18" s="27" t="s">
        <v>73</v>
      </c>
      <c r="C18" s="27" t="s">
        <v>5</v>
      </c>
      <c r="D18" s="27" t="s">
        <v>74</v>
      </c>
      <c r="E18" s="28">
        <v>78.73</v>
      </c>
      <c r="F18" s="29"/>
      <c r="G18" s="29"/>
      <c r="H18" s="29"/>
      <c r="I18" s="29"/>
      <c r="J18" s="29"/>
      <c r="K18" s="29">
        <v>74.98</v>
      </c>
      <c r="L18" s="29"/>
      <c r="M18" s="29"/>
      <c r="N18" s="29"/>
      <c r="O18" s="29"/>
      <c r="P18" s="29"/>
      <c r="Q18" s="29"/>
      <c r="R18" s="29"/>
      <c r="S18" s="29"/>
      <c r="T18" s="29"/>
      <c r="U18" s="30">
        <v>3.75</v>
      </c>
    </row>
    <row r="19" spans="1:21" x14ac:dyDescent="0.25">
      <c r="A19" s="26">
        <v>44012</v>
      </c>
      <c r="B19" s="27" t="s">
        <v>92</v>
      </c>
      <c r="C19" s="27" t="s">
        <v>93</v>
      </c>
      <c r="D19" s="27" t="s">
        <v>74</v>
      </c>
      <c r="E19" s="28">
        <v>13.2</v>
      </c>
      <c r="G19" s="29"/>
      <c r="H19" s="29"/>
      <c r="I19" s="29"/>
      <c r="J19" s="29"/>
      <c r="K19" s="29"/>
      <c r="L19" s="29"/>
      <c r="M19" s="29"/>
      <c r="N19" s="29"/>
      <c r="O19" s="29"/>
      <c r="P19" s="29">
        <v>11</v>
      </c>
      <c r="Q19" s="29"/>
      <c r="R19" s="29"/>
      <c r="S19" s="29"/>
      <c r="T19" s="29"/>
      <c r="U19" s="30">
        <v>2.2000000000000002</v>
      </c>
    </row>
    <row r="20" spans="1:21" x14ac:dyDescent="0.25">
      <c r="A20" s="26"/>
      <c r="B20" s="27" t="s">
        <v>84</v>
      </c>
      <c r="C20" s="27" t="s">
        <v>86</v>
      </c>
      <c r="D20" s="27" t="s">
        <v>74</v>
      </c>
      <c r="E20" s="28">
        <v>18</v>
      </c>
      <c r="F20" s="29"/>
      <c r="G20" s="29"/>
      <c r="H20" s="29"/>
      <c r="I20" s="29"/>
      <c r="J20" s="29"/>
      <c r="K20" s="29"/>
      <c r="L20" s="29"/>
      <c r="M20" s="29"/>
      <c r="N20" s="29"/>
      <c r="O20" s="29">
        <v>18</v>
      </c>
      <c r="P20" s="29"/>
      <c r="Q20" s="29"/>
      <c r="R20" s="29"/>
      <c r="S20" s="29"/>
      <c r="T20" s="29"/>
      <c r="U20" s="30"/>
    </row>
    <row r="21" spans="1:21" x14ac:dyDescent="0.25">
      <c r="A21" s="26">
        <v>44015</v>
      </c>
      <c r="B21" s="27" t="s">
        <v>78</v>
      </c>
      <c r="C21" s="27" t="s">
        <v>79</v>
      </c>
      <c r="D21" s="27" t="s">
        <v>76</v>
      </c>
      <c r="E21" s="28">
        <v>89.99</v>
      </c>
      <c r="F21" s="29">
        <v>89.99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</row>
    <row r="22" spans="1:21" x14ac:dyDescent="0.25">
      <c r="A22" s="26"/>
      <c r="B22" s="27" t="s">
        <v>78</v>
      </c>
      <c r="C22" s="27" t="s">
        <v>79</v>
      </c>
      <c r="D22" s="27" t="s">
        <v>76</v>
      </c>
      <c r="E22" s="28">
        <v>158.66999999999999</v>
      </c>
      <c r="F22" s="29">
        <v>158.66999999999999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1:21" x14ac:dyDescent="0.25">
      <c r="A23" s="26">
        <v>44019</v>
      </c>
      <c r="B23" s="27" t="s">
        <v>90</v>
      </c>
      <c r="C23" s="27" t="s">
        <v>87</v>
      </c>
      <c r="D23" s="27" t="s">
        <v>74</v>
      </c>
      <c r="E23" s="28">
        <v>19.2</v>
      </c>
      <c r="F23" s="29"/>
      <c r="G23" s="29"/>
      <c r="H23" s="29"/>
      <c r="I23" s="29">
        <v>16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>
        <v>3.2</v>
      </c>
    </row>
    <row r="24" spans="1:21" x14ac:dyDescent="0.25">
      <c r="A24" s="26">
        <v>44025</v>
      </c>
      <c r="B24" s="27" t="s">
        <v>73</v>
      </c>
      <c r="C24" s="27" t="s">
        <v>5</v>
      </c>
      <c r="D24" s="27" t="s">
        <v>74</v>
      </c>
      <c r="E24" s="28">
        <v>76.180000000000007</v>
      </c>
      <c r="F24" s="29"/>
      <c r="G24" s="29"/>
      <c r="H24" s="29"/>
      <c r="I24" s="29"/>
      <c r="J24" s="29"/>
      <c r="K24" s="29">
        <v>72.55</v>
      </c>
      <c r="L24" s="29"/>
      <c r="M24" s="29"/>
      <c r="N24" s="29"/>
      <c r="O24" s="29"/>
      <c r="P24" s="29"/>
      <c r="Q24" s="29"/>
      <c r="R24" s="29"/>
      <c r="S24" s="29"/>
      <c r="T24" s="29"/>
      <c r="U24" s="30">
        <v>3.63</v>
      </c>
    </row>
    <row r="25" spans="1:21" x14ac:dyDescent="0.25">
      <c r="A25" s="26">
        <v>44029</v>
      </c>
      <c r="B25" s="27" t="s">
        <v>77</v>
      </c>
      <c r="C25" s="27" t="s">
        <v>91</v>
      </c>
      <c r="D25" s="27" t="s">
        <v>76</v>
      </c>
      <c r="E25" s="28">
        <v>39</v>
      </c>
      <c r="F25" s="29">
        <v>39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x14ac:dyDescent="0.25">
      <c r="A26" s="26"/>
      <c r="B26" s="27" t="s">
        <v>100</v>
      </c>
      <c r="C26" s="27" t="s">
        <v>101</v>
      </c>
      <c r="D26" s="27" t="s">
        <v>76</v>
      </c>
      <c r="E26" s="28">
        <v>50</v>
      </c>
      <c r="F26" s="29"/>
      <c r="G26" s="29"/>
      <c r="H26" s="29"/>
      <c r="I26" s="29"/>
      <c r="J26" s="29"/>
      <c r="K26" s="29"/>
      <c r="L26" s="29">
        <v>50</v>
      </c>
      <c r="M26" s="29"/>
      <c r="N26" s="29"/>
      <c r="O26" s="29"/>
      <c r="P26" s="29"/>
      <c r="Q26" s="29"/>
      <c r="R26" s="29"/>
      <c r="S26" s="29"/>
      <c r="T26" s="29"/>
      <c r="U26" s="30"/>
    </row>
    <row r="27" spans="1:21" x14ac:dyDescent="0.25">
      <c r="A27" s="26"/>
      <c r="B27" s="27" t="s">
        <v>102</v>
      </c>
      <c r="C27" s="27" t="s">
        <v>103</v>
      </c>
      <c r="D27" s="27" t="s">
        <v>76</v>
      </c>
      <c r="E27" s="28">
        <v>35</v>
      </c>
      <c r="F27" s="29"/>
      <c r="G27" s="29"/>
      <c r="H27" s="29">
        <v>35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0"/>
    </row>
    <row r="28" spans="1:21" x14ac:dyDescent="0.25">
      <c r="A28" s="26"/>
      <c r="B28" s="27" t="s">
        <v>75</v>
      </c>
      <c r="C28" s="27" t="s">
        <v>85</v>
      </c>
      <c r="D28" s="27" t="s">
        <v>76</v>
      </c>
      <c r="E28" s="28">
        <v>39.799999999999997</v>
      </c>
      <c r="F28" s="29">
        <v>39.799999999999997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0"/>
    </row>
    <row r="29" spans="1:21" x14ac:dyDescent="0.25">
      <c r="A29" s="26">
        <v>44033</v>
      </c>
      <c r="B29" s="27" t="s">
        <v>104</v>
      </c>
      <c r="C29" s="27" t="s">
        <v>105</v>
      </c>
      <c r="D29" s="27" t="s">
        <v>76</v>
      </c>
      <c r="E29" s="28">
        <v>196.01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>
        <v>163.34</v>
      </c>
      <c r="R29" s="29"/>
      <c r="S29" s="29"/>
      <c r="T29" s="29"/>
      <c r="U29" s="30">
        <v>32.67</v>
      </c>
    </row>
    <row r="30" spans="1:21" x14ac:dyDescent="0.25">
      <c r="A30" s="26">
        <v>44042</v>
      </c>
      <c r="B30" s="27" t="s">
        <v>92</v>
      </c>
      <c r="C30" s="27" t="s">
        <v>93</v>
      </c>
      <c r="D30" s="27" t="s">
        <v>74</v>
      </c>
      <c r="E30" s="28">
        <v>13.2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>
        <v>11</v>
      </c>
      <c r="Q30" s="29"/>
      <c r="R30" s="29"/>
      <c r="S30" s="29"/>
      <c r="T30" s="29"/>
      <c r="U30" s="30">
        <v>2.2000000000000002</v>
      </c>
    </row>
    <row r="31" spans="1:21" x14ac:dyDescent="0.25">
      <c r="A31" s="26">
        <v>44043</v>
      </c>
      <c r="B31" s="27" t="s">
        <v>78</v>
      </c>
      <c r="C31" s="27" t="s">
        <v>79</v>
      </c>
      <c r="D31" s="27" t="s">
        <v>76</v>
      </c>
      <c r="E31" s="28">
        <v>158.87</v>
      </c>
      <c r="F31" s="29">
        <v>158.87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0"/>
    </row>
    <row r="32" spans="1:21" x14ac:dyDescent="0.25">
      <c r="A32" s="26">
        <v>44046</v>
      </c>
      <c r="B32" s="27" t="s">
        <v>90</v>
      </c>
      <c r="C32" s="27" t="s">
        <v>87</v>
      </c>
      <c r="D32" s="27" t="s">
        <v>74</v>
      </c>
      <c r="E32" s="28">
        <v>19.2</v>
      </c>
      <c r="F32" s="29"/>
      <c r="G32" s="29"/>
      <c r="H32" s="29"/>
      <c r="I32" s="29">
        <v>16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0">
        <v>3.2</v>
      </c>
    </row>
    <row r="33" spans="1:22" x14ac:dyDescent="0.25">
      <c r="A33" s="26">
        <v>44055</v>
      </c>
      <c r="B33" s="27" t="s">
        <v>73</v>
      </c>
      <c r="C33" s="27" t="s">
        <v>5</v>
      </c>
      <c r="D33" s="27" t="s">
        <v>74</v>
      </c>
      <c r="E33" s="28">
        <v>78.73</v>
      </c>
      <c r="F33" s="29"/>
      <c r="G33" s="29"/>
      <c r="H33" s="29"/>
      <c r="I33" s="29"/>
      <c r="J33" s="29"/>
      <c r="K33" s="29">
        <v>74.98</v>
      </c>
      <c r="L33" s="29"/>
      <c r="M33" s="29"/>
      <c r="N33" s="29"/>
      <c r="O33" s="29"/>
      <c r="P33" s="29"/>
      <c r="Q33" s="29"/>
      <c r="R33" s="29"/>
      <c r="S33" s="29"/>
      <c r="T33" s="29"/>
      <c r="U33" s="30">
        <v>3.75</v>
      </c>
      <c r="V33" t="s">
        <v>109</v>
      </c>
    </row>
    <row r="34" spans="1:22" x14ac:dyDescent="0.25">
      <c r="A34" s="26">
        <v>44063</v>
      </c>
      <c r="B34" s="27" t="s">
        <v>106</v>
      </c>
      <c r="C34" s="27" t="s">
        <v>107</v>
      </c>
      <c r="D34" s="27" t="s">
        <v>76</v>
      </c>
      <c r="E34" s="28">
        <v>95</v>
      </c>
      <c r="F34" s="29"/>
      <c r="G34" s="29"/>
      <c r="H34" s="29"/>
      <c r="I34" s="29"/>
      <c r="J34" s="29"/>
      <c r="K34" s="29"/>
      <c r="L34" s="29"/>
      <c r="M34" s="29">
        <v>95</v>
      </c>
      <c r="N34" s="29"/>
      <c r="O34" s="29"/>
      <c r="P34" s="29"/>
      <c r="Q34" s="29"/>
      <c r="R34" s="29"/>
      <c r="S34" s="29"/>
      <c r="T34" s="29"/>
      <c r="U34" s="30"/>
    </row>
    <row r="35" spans="1:22" x14ac:dyDescent="0.25">
      <c r="A35" s="26"/>
      <c r="B35" s="27" t="s">
        <v>75</v>
      </c>
      <c r="C35" s="27" t="s">
        <v>85</v>
      </c>
      <c r="D35" s="27" t="s">
        <v>76</v>
      </c>
      <c r="E35" s="28">
        <v>39.6</v>
      </c>
      <c r="F35" s="29">
        <v>39.6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0"/>
    </row>
    <row r="36" spans="1:22" x14ac:dyDescent="0.25">
      <c r="A36" s="26"/>
      <c r="B36" s="27" t="s">
        <v>77</v>
      </c>
      <c r="C36" s="27" t="s">
        <v>91</v>
      </c>
      <c r="D36" s="27" t="s">
        <v>76</v>
      </c>
      <c r="E36" s="28">
        <v>39</v>
      </c>
      <c r="F36" s="29"/>
      <c r="G36" s="29">
        <v>39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0"/>
    </row>
    <row r="37" spans="1:22" x14ac:dyDescent="0.25">
      <c r="A37" s="26"/>
      <c r="B37" s="27" t="s">
        <v>108</v>
      </c>
      <c r="C37" s="27" t="s">
        <v>42</v>
      </c>
      <c r="D37" s="27" t="s">
        <v>76</v>
      </c>
      <c r="E37" s="28">
        <v>489.31</v>
      </c>
      <c r="F37" s="29"/>
      <c r="G37" s="29"/>
      <c r="H37" s="29"/>
      <c r="I37" s="29"/>
      <c r="J37" s="29"/>
      <c r="K37" s="29"/>
      <c r="L37" s="29"/>
      <c r="M37" s="29"/>
      <c r="N37" s="29">
        <v>489.31</v>
      </c>
      <c r="O37" s="29"/>
      <c r="P37" s="29"/>
      <c r="Q37" s="29"/>
      <c r="R37" s="29"/>
      <c r="S37" s="29"/>
      <c r="T37" s="29"/>
      <c r="U37" s="30"/>
    </row>
    <row r="38" spans="1:22" x14ac:dyDescent="0.25">
      <c r="A38" s="26">
        <v>44071</v>
      </c>
      <c r="B38" s="27" t="s">
        <v>92</v>
      </c>
      <c r="C38" s="27" t="s">
        <v>93</v>
      </c>
      <c r="D38" s="27" t="s">
        <v>74</v>
      </c>
      <c r="E38" s="28">
        <v>13.2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>
        <v>11</v>
      </c>
      <c r="Q38" s="29"/>
      <c r="R38" s="29"/>
      <c r="S38" s="29"/>
      <c r="T38" s="29"/>
      <c r="U38" s="30">
        <v>2.2000000000000002</v>
      </c>
    </row>
    <row r="39" spans="1:22" x14ac:dyDescent="0.25">
      <c r="A39" s="26">
        <v>44078</v>
      </c>
      <c r="B39" s="31" t="s">
        <v>90</v>
      </c>
      <c r="C39" s="27" t="s">
        <v>87</v>
      </c>
      <c r="D39" s="27" t="s">
        <v>74</v>
      </c>
      <c r="E39" s="28">
        <v>19.2</v>
      </c>
      <c r="F39" s="29"/>
      <c r="G39" s="29"/>
      <c r="H39" s="29"/>
      <c r="I39" s="29">
        <v>16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>
        <v>3.2</v>
      </c>
    </row>
    <row r="40" spans="1:22" x14ac:dyDescent="0.25">
      <c r="A40" s="26">
        <v>44081</v>
      </c>
      <c r="B40" s="27" t="s">
        <v>78</v>
      </c>
      <c r="C40" s="27" t="s">
        <v>79</v>
      </c>
      <c r="D40" s="27" t="s">
        <v>76</v>
      </c>
      <c r="E40" s="28">
        <v>90.32</v>
      </c>
      <c r="F40" s="29">
        <v>90.32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</row>
    <row r="41" spans="1:22" x14ac:dyDescent="0.25">
      <c r="A41" s="26">
        <v>44088</v>
      </c>
      <c r="B41" s="27" t="s">
        <v>73</v>
      </c>
      <c r="C41" s="27" t="s">
        <v>5</v>
      </c>
      <c r="D41" s="27" t="s">
        <v>74</v>
      </c>
      <c r="E41" s="28">
        <v>78.73</v>
      </c>
      <c r="F41" s="29"/>
      <c r="G41" s="29"/>
      <c r="H41" s="29"/>
      <c r="I41" s="29"/>
      <c r="J41" s="29"/>
      <c r="K41" s="29">
        <v>74.98</v>
      </c>
      <c r="L41" s="29"/>
      <c r="M41" s="29"/>
      <c r="N41" s="29"/>
      <c r="O41" s="29"/>
      <c r="P41" s="29"/>
      <c r="Q41" s="29"/>
      <c r="R41" s="29"/>
      <c r="S41" s="29"/>
      <c r="T41" s="29"/>
      <c r="U41" s="30">
        <v>3.75</v>
      </c>
    </row>
    <row r="42" spans="1:22" x14ac:dyDescent="0.25">
      <c r="A42" s="26"/>
      <c r="B42" s="31" t="s">
        <v>92</v>
      </c>
      <c r="C42" s="27" t="s">
        <v>93</v>
      </c>
      <c r="D42" s="27" t="s">
        <v>74</v>
      </c>
      <c r="E42" s="28">
        <v>13.2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v>11</v>
      </c>
      <c r="Q42" s="29"/>
      <c r="R42" s="29"/>
      <c r="S42" s="29"/>
      <c r="T42" s="29"/>
      <c r="U42" s="30">
        <v>2.2000000000000002</v>
      </c>
    </row>
    <row r="43" spans="1:22" x14ac:dyDescent="0.25">
      <c r="A43" s="26">
        <v>44104</v>
      </c>
      <c r="B43" s="27" t="s">
        <v>84</v>
      </c>
      <c r="C43" s="27" t="s">
        <v>86</v>
      </c>
      <c r="D43" s="27" t="s">
        <v>74</v>
      </c>
      <c r="E43" s="28">
        <v>18</v>
      </c>
      <c r="F43" s="29"/>
      <c r="G43" s="29"/>
      <c r="H43" s="29"/>
      <c r="I43" s="29"/>
      <c r="J43" s="29"/>
      <c r="K43" s="29"/>
      <c r="L43" s="29"/>
      <c r="M43" s="29"/>
      <c r="N43" s="29"/>
      <c r="O43" s="29">
        <v>18</v>
      </c>
      <c r="P43" s="29"/>
      <c r="Q43" s="29"/>
      <c r="R43" s="29"/>
      <c r="S43" s="29"/>
      <c r="T43" s="29"/>
      <c r="U43" s="30"/>
    </row>
    <row r="44" spans="1:22" x14ac:dyDescent="0.25">
      <c r="A44" s="26">
        <v>44105</v>
      </c>
      <c r="B44" s="27" t="s">
        <v>78</v>
      </c>
      <c r="C44" s="27" t="s">
        <v>79</v>
      </c>
      <c r="D44" s="27" t="s">
        <v>76</v>
      </c>
      <c r="E44" s="28">
        <v>162.72</v>
      </c>
      <c r="F44" s="29">
        <v>162.72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</row>
    <row r="45" spans="1:22" x14ac:dyDescent="0.25">
      <c r="A45" s="26">
        <v>44109</v>
      </c>
      <c r="B45" s="27" t="s">
        <v>90</v>
      </c>
      <c r="C45" s="27" t="s">
        <v>87</v>
      </c>
      <c r="D45" s="27" t="s">
        <v>74</v>
      </c>
      <c r="E45" s="28">
        <v>19.2</v>
      </c>
      <c r="F45" s="29"/>
      <c r="G45" s="29"/>
      <c r="H45" s="29"/>
      <c r="I45" s="29">
        <v>16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>
        <v>3.2</v>
      </c>
    </row>
    <row r="46" spans="1:22" x14ac:dyDescent="0.25">
      <c r="A46" s="26">
        <v>44113</v>
      </c>
      <c r="B46" s="27" t="s">
        <v>77</v>
      </c>
      <c r="C46" s="27" t="s">
        <v>91</v>
      </c>
      <c r="D46" s="27" t="s">
        <v>76</v>
      </c>
      <c r="E46" s="28">
        <v>78</v>
      </c>
      <c r="F46" s="29"/>
      <c r="G46" s="29">
        <v>78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</row>
    <row r="47" spans="1:22" x14ac:dyDescent="0.25">
      <c r="A47" s="26">
        <v>44116</v>
      </c>
      <c r="B47" s="27" t="s">
        <v>73</v>
      </c>
      <c r="C47" s="27" t="s">
        <v>5</v>
      </c>
      <c r="D47" s="27" t="s">
        <v>74</v>
      </c>
      <c r="E47" s="28">
        <v>76.180000000000007</v>
      </c>
      <c r="F47" s="29"/>
      <c r="G47" s="29"/>
      <c r="H47" s="29"/>
      <c r="I47" s="29"/>
      <c r="J47" s="29"/>
      <c r="K47" s="29">
        <v>72.55</v>
      </c>
      <c r="L47" s="29"/>
      <c r="M47" s="29"/>
      <c r="N47" s="29"/>
      <c r="O47" s="29"/>
      <c r="P47" s="29"/>
      <c r="Q47" s="29"/>
      <c r="R47" s="29"/>
      <c r="S47" s="29"/>
      <c r="T47" s="29"/>
      <c r="U47" s="30">
        <v>3.63</v>
      </c>
    </row>
    <row r="48" spans="1:22" x14ac:dyDescent="0.25">
      <c r="A48" s="26">
        <v>44120</v>
      </c>
      <c r="B48" s="27" t="s">
        <v>75</v>
      </c>
      <c r="C48" s="27" t="s">
        <v>85</v>
      </c>
      <c r="D48" s="27" t="s">
        <v>76</v>
      </c>
      <c r="E48" s="28">
        <v>40.6</v>
      </c>
      <c r="F48" s="29">
        <v>40.6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</row>
    <row r="49" spans="1:21" x14ac:dyDescent="0.25">
      <c r="A49" s="26">
        <v>44133</v>
      </c>
      <c r="B49" s="27" t="s">
        <v>92</v>
      </c>
      <c r="C49" s="27" t="s">
        <v>110</v>
      </c>
      <c r="D49" s="27" t="s">
        <v>74</v>
      </c>
      <c r="E49" s="28">
        <v>13.2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v>11</v>
      </c>
      <c r="Q49" s="29"/>
      <c r="R49" s="29"/>
      <c r="S49" s="29"/>
      <c r="T49" s="29"/>
      <c r="U49" s="30">
        <v>2.2000000000000002</v>
      </c>
    </row>
    <row r="50" spans="1:21" ht="34.5" x14ac:dyDescent="0.25">
      <c r="A50" s="1" t="s">
        <v>14</v>
      </c>
      <c r="B50" s="1" t="s">
        <v>15</v>
      </c>
      <c r="C50" s="1" t="s">
        <v>0</v>
      </c>
      <c r="D50" s="23"/>
      <c r="E50" s="23" t="s">
        <v>1</v>
      </c>
      <c r="F50" s="24" t="s">
        <v>2</v>
      </c>
      <c r="G50" s="24" t="s">
        <v>3</v>
      </c>
      <c r="H50" s="25" t="s">
        <v>50</v>
      </c>
      <c r="I50" s="24" t="s">
        <v>87</v>
      </c>
      <c r="J50" s="24" t="s">
        <v>4</v>
      </c>
      <c r="K50" s="25" t="s">
        <v>5</v>
      </c>
      <c r="L50" s="24" t="s">
        <v>6</v>
      </c>
      <c r="M50" s="24" t="s">
        <v>7</v>
      </c>
      <c r="N50" s="24" t="s">
        <v>8</v>
      </c>
      <c r="O50" s="24" t="s">
        <v>9</v>
      </c>
      <c r="P50" s="24" t="s">
        <v>10</v>
      </c>
      <c r="Q50" s="24" t="s">
        <v>11</v>
      </c>
      <c r="R50" s="24" t="s">
        <v>137</v>
      </c>
      <c r="S50" s="25" t="s">
        <v>116</v>
      </c>
      <c r="T50" s="24" t="s">
        <v>12</v>
      </c>
      <c r="U50" s="24" t="s">
        <v>13</v>
      </c>
    </row>
    <row r="51" spans="1:21" x14ac:dyDescent="0.25">
      <c r="A51" s="26">
        <v>44138</v>
      </c>
      <c r="B51" s="27" t="s">
        <v>90</v>
      </c>
      <c r="C51" s="27" t="s">
        <v>87</v>
      </c>
      <c r="D51" s="27" t="s">
        <v>74</v>
      </c>
      <c r="E51" s="28">
        <v>19.2</v>
      </c>
      <c r="F51" s="29"/>
      <c r="G51" s="29"/>
      <c r="H51" s="29"/>
      <c r="I51" s="29">
        <v>16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0">
        <v>3.2</v>
      </c>
    </row>
    <row r="52" spans="1:21" x14ac:dyDescent="0.25">
      <c r="A52" s="26">
        <v>44140</v>
      </c>
      <c r="B52" s="27" t="s">
        <v>78</v>
      </c>
      <c r="C52" s="27" t="s">
        <v>79</v>
      </c>
      <c r="D52" s="27" t="s">
        <v>76</v>
      </c>
      <c r="E52" s="42">
        <v>162.52000000000001</v>
      </c>
      <c r="F52" s="46">
        <v>162.52000000000001</v>
      </c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7"/>
    </row>
    <row r="53" spans="1:21" x14ac:dyDescent="0.25">
      <c r="A53" s="26">
        <v>44147</v>
      </c>
      <c r="B53" s="27" t="s">
        <v>73</v>
      </c>
      <c r="C53" s="27" t="s">
        <v>5</v>
      </c>
      <c r="D53" s="27" t="s">
        <v>74</v>
      </c>
      <c r="E53" s="42">
        <v>78.73</v>
      </c>
      <c r="F53" s="46"/>
      <c r="G53" s="46"/>
      <c r="H53" s="46"/>
      <c r="I53" s="46"/>
      <c r="J53" s="46"/>
      <c r="K53" s="46">
        <v>74.98</v>
      </c>
      <c r="L53" s="46"/>
      <c r="M53" s="46"/>
      <c r="N53" s="46"/>
      <c r="O53" s="46"/>
      <c r="P53" s="46"/>
      <c r="Q53" s="46"/>
      <c r="R53" s="46"/>
      <c r="S53" s="46"/>
      <c r="T53" s="46"/>
      <c r="U53" s="47">
        <v>3.75</v>
      </c>
    </row>
    <row r="54" spans="1:21" x14ac:dyDescent="0.25">
      <c r="A54" s="43">
        <v>44159</v>
      </c>
      <c r="B54" s="39" t="s">
        <v>77</v>
      </c>
      <c r="C54" s="38" t="s">
        <v>91</v>
      </c>
      <c r="D54" s="40" t="s">
        <v>76</v>
      </c>
      <c r="E54" s="41">
        <v>78</v>
      </c>
      <c r="F54" s="48"/>
      <c r="G54" s="45">
        <v>78</v>
      </c>
      <c r="H54" s="49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</row>
    <row r="55" spans="1:21" x14ac:dyDescent="0.25">
      <c r="A55" s="44"/>
      <c r="B55" s="38" t="s">
        <v>112</v>
      </c>
      <c r="C55" s="38" t="s">
        <v>113</v>
      </c>
      <c r="D55" s="38" t="s">
        <v>76</v>
      </c>
      <c r="E55" s="42">
        <v>60</v>
      </c>
      <c r="F55" s="46"/>
      <c r="G55" s="46"/>
      <c r="H55" s="46">
        <v>60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7"/>
    </row>
    <row r="56" spans="1:21" x14ac:dyDescent="0.25">
      <c r="A56" s="44"/>
      <c r="B56" s="38" t="s">
        <v>114</v>
      </c>
      <c r="C56" s="38" t="s">
        <v>115</v>
      </c>
      <c r="D56" s="38" t="s">
        <v>76</v>
      </c>
      <c r="E56" s="42">
        <v>219.12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>
        <v>182.6</v>
      </c>
      <c r="T56" s="46"/>
      <c r="U56" s="47">
        <v>36.520000000000003</v>
      </c>
    </row>
    <row r="57" spans="1:21" x14ac:dyDescent="0.25">
      <c r="A57" s="44"/>
      <c r="B57" s="38" t="s">
        <v>75</v>
      </c>
      <c r="C57" s="38" t="s">
        <v>117</v>
      </c>
      <c r="D57" s="38" t="s">
        <v>76</v>
      </c>
      <c r="E57" s="42">
        <v>40.799999999999997</v>
      </c>
      <c r="F57" s="46">
        <v>40.799999999999997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7"/>
    </row>
    <row r="58" spans="1:21" x14ac:dyDescent="0.25">
      <c r="A58" s="44">
        <v>44165</v>
      </c>
      <c r="B58" s="38" t="s">
        <v>92</v>
      </c>
      <c r="C58" s="38" t="s">
        <v>110</v>
      </c>
      <c r="D58" s="38" t="s">
        <v>74</v>
      </c>
      <c r="E58" s="42">
        <v>13.2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>
        <v>11</v>
      </c>
      <c r="Q58" s="46"/>
      <c r="R58" s="46"/>
      <c r="S58" s="46"/>
      <c r="T58" s="46"/>
      <c r="U58" s="47">
        <v>2.2000000000000002</v>
      </c>
    </row>
    <row r="59" spans="1:21" x14ac:dyDescent="0.25">
      <c r="A59" s="44"/>
      <c r="B59" s="38" t="s">
        <v>78</v>
      </c>
      <c r="C59" s="38" t="s">
        <v>79</v>
      </c>
      <c r="D59" s="38" t="s">
        <v>76</v>
      </c>
      <c r="E59" s="42">
        <v>162.72</v>
      </c>
      <c r="F59" s="46">
        <v>162.72</v>
      </c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7"/>
    </row>
    <row r="60" spans="1:21" x14ac:dyDescent="0.25">
      <c r="A60" s="44">
        <v>44166</v>
      </c>
      <c r="B60" s="38" t="s">
        <v>127</v>
      </c>
      <c r="C60" s="38" t="s">
        <v>128</v>
      </c>
      <c r="D60" s="38" t="s">
        <v>74</v>
      </c>
      <c r="E60" s="42">
        <v>1.2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>
        <v>1.2</v>
      </c>
      <c r="S60" s="46"/>
      <c r="T60" s="46"/>
      <c r="U60" s="47"/>
    </row>
    <row r="61" spans="1:21" x14ac:dyDescent="0.25">
      <c r="A61" s="44">
        <v>44169</v>
      </c>
      <c r="B61" s="38" t="s">
        <v>90</v>
      </c>
      <c r="C61" s="38" t="s">
        <v>87</v>
      </c>
      <c r="D61" s="38" t="s">
        <v>74</v>
      </c>
      <c r="E61" s="42">
        <v>19.2</v>
      </c>
      <c r="F61" s="46"/>
      <c r="G61" s="46"/>
      <c r="H61" s="46"/>
      <c r="I61" s="46">
        <v>16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7">
        <v>3.2</v>
      </c>
    </row>
    <row r="62" spans="1:21" x14ac:dyDescent="0.25">
      <c r="A62" s="44">
        <v>44179</v>
      </c>
      <c r="B62" s="38" t="s">
        <v>73</v>
      </c>
      <c r="C62" s="38" t="s">
        <v>5</v>
      </c>
      <c r="D62" s="38" t="s">
        <v>74</v>
      </c>
      <c r="E62" s="42">
        <v>76.180000000000007</v>
      </c>
      <c r="F62" s="46"/>
      <c r="G62" s="46"/>
      <c r="H62" s="46"/>
      <c r="I62" s="46"/>
      <c r="J62" s="46"/>
      <c r="K62" s="46">
        <v>72.55</v>
      </c>
      <c r="L62" s="46"/>
      <c r="M62" s="46"/>
      <c r="N62" s="46"/>
      <c r="O62" s="46"/>
      <c r="P62" s="46"/>
      <c r="Q62" s="46"/>
      <c r="R62" s="46"/>
      <c r="S62" s="46"/>
      <c r="T62" s="46"/>
      <c r="U62" s="47">
        <v>3.63</v>
      </c>
    </row>
    <row r="63" spans="1:21" x14ac:dyDescent="0.25">
      <c r="A63" s="44">
        <v>44189</v>
      </c>
      <c r="B63" s="38" t="s">
        <v>75</v>
      </c>
      <c r="C63" s="38" t="s">
        <v>119</v>
      </c>
      <c r="D63" s="38" t="s">
        <v>76</v>
      </c>
      <c r="E63" s="42">
        <v>40.6</v>
      </c>
      <c r="F63" s="46">
        <v>40.6</v>
      </c>
      <c r="G63" s="46"/>
      <c r="H63" s="46"/>
      <c r="I63" s="46"/>
      <c r="J63" s="46"/>
      <c r="K63" s="46"/>
      <c r="L63" s="46"/>
      <c r="M63" s="46"/>
      <c r="N63" s="46"/>
      <c r="O63" s="46"/>
      <c r="P63" s="50"/>
      <c r="Q63" s="46"/>
      <c r="R63" s="46"/>
      <c r="S63" s="46"/>
      <c r="T63" s="46"/>
      <c r="U63" s="47"/>
    </row>
    <row r="64" spans="1:21" x14ac:dyDescent="0.25">
      <c r="A64" s="44"/>
      <c r="B64" s="38" t="s">
        <v>77</v>
      </c>
      <c r="C64" s="38" t="s">
        <v>91</v>
      </c>
      <c r="D64" s="38" t="s">
        <v>76</v>
      </c>
      <c r="E64" s="42">
        <v>39</v>
      </c>
      <c r="F64" s="46"/>
      <c r="G64" s="46">
        <v>39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7"/>
    </row>
    <row r="65" spans="1:21" x14ac:dyDescent="0.25">
      <c r="A65" s="44"/>
      <c r="B65" s="38" t="s">
        <v>120</v>
      </c>
      <c r="C65" s="38" t="s">
        <v>12</v>
      </c>
      <c r="D65" s="38" t="s">
        <v>76</v>
      </c>
      <c r="E65" s="42">
        <v>100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>
        <v>100</v>
      </c>
      <c r="U65" s="47"/>
    </row>
    <row r="66" spans="1:21" x14ac:dyDescent="0.25">
      <c r="A66" s="44">
        <v>44196</v>
      </c>
      <c r="B66" s="38" t="s">
        <v>84</v>
      </c>
      <c r="C66" s="38" t="s">
        <v>86</v>
      </c>
      <c r="D66" s="38" t="s">
        <v>74</v>
      </c>
      <c r="E66" s="42">
        <v>18</v>
      </c>
      <c r="F66" s="46"/>
      <c r="G66" s="46"/>
      <c r="H66" s="46"/>
      <c r="I66" s="46"/>
      <c r="J66" s="46"/>
      <c r="K66" s="46"/>
      <c r="L66" s="46"/>
      <c r="M66" s="46"/>
      <c r="N66" s="46"/>
      <c r="O66" s="46">
        <v>18</v>
      </c>
      <c r="P66" s="46"/>
      <c r="Q66" s="46"/>
      <c r="R66" s="46"/>
      <c r="S66" s="46"/>
      <c r="T66" s="46"/>
      <c r="U66" s="47"/>
    </row>
    <row r="67" spans="1:21" x14ac:dyDescent="0.25">
      <c r="A67" s="44"/>
      <c r="B67" s="38" t="s">
        <v>78</v>
      </c>
      <c r="C67" s="38" t="s">
        <v>79</v>
      </c>
      <c r="D67" s="38" t="s">
        <v>76</v>
      </c>
      <c r="E67" s="42">
        <v>162.72</v>
      </c>
      <c r="F67" s="46">
        <v>162.72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7"/>
    </row>
    <row r="68" spans="1:21" x14ac:dyDescent="0.25">
      <c r="A68" s="44">
        <v>44200</v>
      </c>
      <c r="B68" s="38" t="s">
        <v>92</v>
      </c>
      <c r="C68" s="38" t="s">
        <v>93</v>
      </c>
      <c r="D68" s="38" t="s">
        <v>74</v>
      </c>
      <c r="E68" s="42">
        <v>13.2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>
        <v>11</v>
      </c>
      <c r="Q68" s="46"/>
      <c r="R68" s="46"/>
      <c r="S68" s="46"/>
      <c r="T68" s="46"/>
      <c r="U68" s="47">
        <v>2.2000000000000002</v>
      </c>
    </row>
    <row r="69" spans="1:21" x14ac:dyDescent="0.25">
      <c r="A69" s="44">
        <v>44202</v>
      </c>
      <c r="B69" s="38" t="s">
        <v>90</v>
      </c>
      <c r="C69" s="38" t="s">
        <v>87</v>
      </c>
      <c r="D69" s="38" t="s">
        <v>74</v>
      </c>
      <c r="E69" s="42">
        <v>19.2</v>
      </c>
      <c r="F69" s="46"/>
      <c r="G69" s="46"/>
      <c r="H69" s="46"/>
      <c r="I69" s="46">
        <v>16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7">
        <v>3.2</v>
      </c>
    </row>
    <row r="70" spans="1:21" x14ac:dyDescent="0.25">
      <c r="A70" s="44"/>
      <c r="B70" s="38" t="s">
        <v>122</v>
      </c>
      <c r="C70" s="38" t="s">
        <v>123</v>
      </c>
      <c r="D70" s="38" t="s">
        <v>76</v>
      </c>
      <c r="E70" s="42">
        <v>123.71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>
        <v>123.71</v>
      </c>
      <c r="T70" s="46"/>
      <c r="U70" s="47"/>
    </row>
    <row r="71" spans="1:21" x14ac:dyDescent="0.25">
      <c r="A71" s="44">
        <v>44208</v>
      </c>
      <c r="B71" s="38" t="s">
        <v>73</v>
      </c>
      <c r="C71" s="38" t="s">
        <v>5</v>
      </c>
      <c r="D71" s="38" t="s">
        <v>74</v>
      </c>
      <c r="E71" s="42">
        <v>78.73</v>
      </c>
      <c r="F71" s="29"/>
      <c r="G71" s="29"/>
      <c r="H71" s="29"/>
      <c r="I71" s="29"/>
      <c r="J71" s="29"/>
      <c r="K71" s="29">
        <v>74.98</v>
      </c>
      <c r="L71" s="29"/>
      <c r="M71" s="29"/>
      <c r="N71" s="29"/>
      <c r="O71" s="29"/>
      <c r="P71" s="29"/>
      <c r="Q71" s="29"/>
      <c r="R71" s="29"/>
      <c r="S71" s="29"/>
      <c r="T71" s="29"/>
      <c r="U71" s="30">
        <v>3.75</v>
      </c>
    </row>
    <row r="72" spans="1:21" x14ac:dyDescent="0.25">
      <c r="A72" s="44">
        <v>44224</v>
      </c>
      <c r="B72" s="38" t="s">
        <v>92</v>
      </c>
      <c r="C72" s="38" t="s">
        <v>93</v>
      </c>
      <c r="D72" s="38" t="s">
        <v>74</v>
      </c>
      <c r="E72" s="42">
        <v>13.2</v>
      </c>
      <c r="F72" s="29"/>
      <c r="G72" s="29"/>
      <c r="H72" s="29"/>
      <c r="I72" s="29"/>
      <c r="J72" s="29"/>
      <c r="K72" s="33"/>
      <c r="L72" s="29"/>
      <c r="M72" s="29"/>
      <c r="N72" s="29"/>
      <c r="O72" s="29"/>
      <c r="P72" s="29">
        <v>11</v>
      </c>
      <c r="Q72" s="29"/>
      <c r="R72" s="29"/>
      <c r="S72" s="29"/>
      <c r="T72" s="29"/>
      <c r="U72" s="30">
        <v>2.2000000000000002</v>
      </c>
    </row>
    <row r="73" spans="1:21" x14ac:dyDescent="0.25">
      <c r="A73" s="44">
        <v>44228</v>
      </c>
      <c r="B73" s="38" t="s">
        <v>124</v>
      </c>
      <c r="C73" s="38" t="s">
        <v>125</v>
      </c>
      <c r="D73" s="38" t="s">
        <v>76</v>
      </c>
      <c r="E73" s="42">
        <v>399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>
        <v>332.5</v>
      </c>
      <c r="S73" s="29"/>
      <c r="T73" s="29"/>
      <c r="U73" s="30">
        <v>66.5</v>
      </c>
    </row>
    <row r="74" spans="1:21" x14ac:dyDescent="0.25">
      <c r="A74" s="44"/>
      <c r="B74" s="38" t="s">
        <v>75</v>
      </c>
      <c r="C74" s="38" t="s">
        <v>126</v>
      </c>
      <c r="D74" s="38" t="s">
        <v>76</v>
      </c>
      <c r="E74" s="42">
        <v>40.6</v>
      </c>
      <c r="F74" s="29">
        <v>40.6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0"/>
    </row>
    <row r="75" spans="1:21" x14ac:dyDescent="0.25">
      <c r="A75" s="44"/>
      <c r="B75" s="27" t="s">
        <v>77</v>
      </c>
      <c r="C75" s="27" t="s">
        <v>91</v>
      </c>
      <c r="D75" s="27" t="s">
        <v>76</v>
      </c>
      <c r="E75" s="42">
        <v>39</v>
      </c>
      <c r="F75" s="29"/>
      <c r="G75" s="29">
        <v>39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0"/>
    </row>
    <row r="76" spans="1:21" x14ac:dyDescent="0.25">
      <c r="A76" s="26"/>
      <c r="B76" s="27" t="s">
        <v>78</v>
      </c>
      <c r="C76" s="27" t="s">
        <v>79</v>
      </c>
      <c r="D76" s="27" t="s">
        <v>76</v>
      </c>
      <c r="E76" s="28">
        <v>162.72</v>
      </c>
      <c r="F76" s="29">
        <v>162.72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0"/>
    </row>
    <row r="77" spans="1:21" x14ac:dyDescent="0.25">
      <c r="A77" s="26">
        <v>44230</v>
      </c>
      <c r="B77" s="27" t="s">
        <v>90</v>
      </c>
      <c r="C77" s="27" t="s">
        <v>87</v>
      </c>
      <c r="D77" s="27" t="s">
        <v>74</v>
      </c>
      <c r="E77" s="28">
        <v>19.2</v>
      </c>
      <c r="F77" s="29"/>
      <c r="G77" s="29"/>
      <c r="H77" s="29"/>
      <c r="I77" s="29">
        <v>16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>
        <v>3.2</v>
      </c>
    </row>
    <row r="78" spans="1:21" x14ac:dyDescent="0.25">
      <c r="A78" s="26">
        <v>44235</v>
      </c>
      <c r="B78" s="27" t="s">
        <v>129</v>
      </c>
      <c r="C78" s="27" t="s">
        <v>72</v>
      </c>
      <c r="D78" s="27" t="s">
        <v>74</v>
      </c>
      <c r="E78" s="28">
        <v>35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>
        <v>35</v>
      </c>
      <c r="R78" s="29"/>
      <c r="S78" s="29"/>
      <c r="T78" s="29"/>
      <c r="U78" s="30"/>
    </row>
    <row r="79" spans="1:21" x14ac:dyDescent="0.25">
      <c r="A79" s="26">
        <v>44239</v>
      </c>
      <c r="B79" s="27" t="s">
        <v>73</v>
      </c>
      <c r="C79" s="27" t="s">
        <v>5</v>
      </c>
      <c r="D79" s="27" t="s">
        <v>74</v>
      </c>
      <c r="E79" s="28">
        <v>78.73</v>
      </c>
      <c r="F79" s="29"/>
      <c r="G79" s="29"/>
      <c r="H79" s="29"/>
      <c r="I79" s="29"/>
      <c r="J79" s="29"/>
      <c r="K79" s="29">
        <v>74.98</v>
      </c>
      <c r="L79" s="29"/>
      <c r="M79" s="29"/>
      <c r="N79" s="29"/>
      <c r="O79" s="29"/>
      <c r="P79" s="29"/>
      <c r="Q79" s="29"/>
      <c r="R79" s="29"/>
      <c r="S79" s="29"/>
      <c r="T79" s="29"/>
      <c r="U79" s="30">
        <v>3.75</v>
      </c>
    </row>
    <row r="80" spans="1:21" x14ac:dyDescent="0.25">
      <c r="A80" s="26">
        <v>44243</v>
      </c>
      <c r="B80" s="27" t="s">
        <v>130</v>
      </c>
      <c r="C80" s="27" t="s">
        <v>131</v>
      </c>
      <c r="D80" s="27" t="s">
        <v>76</v>
      </c>
      <c r="E80" s="29">
        <v>150</v>
      </c>
      <c r="F80" s="29"/>
      <c r="G80" s="29"/>
      <c r="H80" s="29"/>
      <c r="I80" s="29"/>
      <c r="J80" s="29"/>
      <c r="K80" s="29"/>
      <c r="L80" s="29"/>
      <c r="M80" s="29">
        <v>150</v>
      </c>
      <c r="N80" s="29"/>
      <c r="O80" s="29"/>
      <c r="P80" s="29"/>
      <c r="Q80" s="29"/>
      <c r="R80" s="29"/>
      <c r="S80" s="29"/>
      <c r="T80" s="29"/>
      <c r="U80" s="30"/>
    </row>
    <row r="81" spans="1:21" x14ac:dyDescent="0.25">
      <c r="A81" s="26"/>
      <c r="B81" s="27" t="s">
        <v>133</v>
      </c>
      <c r="C81" s="27" t="s">
        <v>132</v>
      </c>
      <c r="D81" s="27" t="s">
        <v>76</v>
      </c>
      <c r="E81" s="28">
        <v>294</v>
      </c>
      <c r="F81" s="29"/>
      <c r="G81" s="29"/>
      <c r="H81" s="29"/>
      <c r="I81" s="29"/>
      <c r="J81" s="29"/>
      <c r="K81" s="29"/>
      <c r="L81" s="29"/>
      <c r="N81" s="29"/>
      <c r="O81" s="29"/>
      <c r="P81" s="29"/>
      <c r="Q81" s="29"/>
      <c r="R81" s="29">
        <v>245</v>
      </c>
      <c r="S81" s="29"/>
      <c r="T81" s="29"/>
      <c r="U81" s="30">
        <v>49</v>
      </c>
    </row>
    <row r="82" spans="1:21" x14ac:dyDescent="0.25">
      <c r="A82" s="26"/>
      <c r="B82" s="27" t="s">
        <v>75</v>
      </c>
      <c r="C82" s="27" t="s">
        <v>135</v>
      </c>
      <c r="D82" s="27" t="s">
        <v>76</v>
      </c>
      <c r="E82" s="28">
        <v>40.6</v>
      </c>
      <c r="F82" s="29">
        <v>40.6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0"/>
    </row>
    <row r="83" spans="1:21" x14ac:dyDescent="0.25">
      <c r="A83" s="26"/>
      <c r="B83" s="27" t="s">
        <v>77</v>
      </c>
      <c r="C83" s="27" t="s">
        <v>91</v>
      </c>
      <c r="D83" s="27" t="s">
        <v>76</v>
      </c>
      <c r="E83" s="28">
        <v>39</v>
      </c>
      <c r="F83" s="29"/>
      <c r="G83" s="29">
        <v>39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</row>
    <row r="84" spans="1:21" x14ac:dyDescent="0.25">
      <c r="A84" s="26">
        <v>44256</v>
      </c>
      <c r="B84" s="27" t="s">
        <v>78</v>
      </c>
      <c r="C84" s="27" t="s">
        <v>79</v>
      </c>
      <c r="D84" s="27" t="s">
        <v>76</v>
      </c>
      <c r="E84" s="29">
        <v>162.52000000000001</v>
      </c>
      <c r="F84" s="29">
        <v>162.52000000000001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30"/>
    </row>
    <row r="85" spans="1:21" x14ac:dyDescent="0.25">
      <c r="A85" s="26">
        <v>44257</v>
      </c>
      <c r="B85" s="27" t="s">
        <v>124</v>
      </c>
      <c r="C85" s="27" t="s">
        <v>125</v>
      </c>
      <c r="D85" s="27" t="s">
        <v>74</v>
      </c>
      <c r="E85" s="29">
        <v>431.86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>
        <v>359.88</v>
      </c>
      <c r="S85" s="29"/>
      <c r="T85" s="29"/>
      <c r="U85" s="30">
        <v>71.98</v>
      </c>
    </row>
    <row r="86" spans="1:21" x14ac:dyDescent="0.25">
      <c r="A86" s="26"/>
      <c r="B86" s="27" t="s">
        <v>92</v>
      </c>
      <c r="C86" s="27" t="s">
        <v>93</v>
      </c>
      <c r="D86" s="27" t="s">
        <v>74</v>
      </c>
      <c r="E86" s="29">
        <v>13.2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11</v>
      </c>
      <c r="Q86" s="29"/>
      <c r="S86" s="29"/>
      <c r="T86" s="29"/>
      <c r="U86" s="53">
        <v>2.2000000000000002</v>
      </c>
    </row>
    <row r="87" spans="1:21" x14ac:dyDescent="0.25">
      <c r="A87" s="26">
        <v>44264</v>
      </c>
      <c r="B87" s="27" t="s">
        <v>90</v>
      </c>
      <c r="C87" s="27" t="s">
        <v>87</v>
      </c>
      <c r="D87" s="27" t="s">
        <v>74</v>
      </c>
      <c r="E87" s="28">
        <v>19.2</v>
      </c>
      <c r="F87" s="29"/>
      <c r="G87" s="29"/>
      <c r="H87" s="29"/>
      <c r="I87" s="29">
        <v>16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>
        <v>3.2</v>
      </c>
    </row>
    <row r="88" spans="1:21" x14ac:dyDescent="0.25">
      <c r="A88" s="26">
        <v>44267</v>
      </c>
      <c r="B88" s="27" t="s">
        <v>73</v>
      </c>
      <c r="C88" s="27" t="s">
        <v>5</v>
      </c>
      <c r="D88" s="27" t="s">
        <v>74</v>
      </c>
      <c r="E88" s="28">
        <v>71.17</v>
      </c>
      <c r="F88" s="29"/>
      <c r="G88" s="29"/>
      <c r="H88" s="29"/>
      <c r="I88" s="29"/>
      <c r="J88" s="29"/>
      <c r="K88" s="29">
        <v>67.78</v>
      </c>
      <c r="L88" s="29"/>
      <c r="M88" s="29"/>
      <c r="N88" s="29"/>
      <c r="O88" s="29"/>
      <c r="P88" s="29"/>
      <c r="Q88" s="29"/>
      <c r="R88" s="29"/>
      <c r="S88" s="29"/>
      <c r="T88" s="29"/>
      <c r="U88" s="30">
        <v>3.39</v>
      </c>
    </row>
    <row r="89" spans="1:21" x14ac:dyDescent="0.25">
      <c r="A89" s="26">
        <v>44277</v>
      </c>
      <c r="B89" s="27" t="s">
        <v>75</v>
      </c>
      <c r="C89" s="27" t="s">
        <v>134</v>
      </c>
      <c r="D89" s="27" t="s">
        <v>76</v>
      </c>
      <c r="E89" s="28">
        <v>40.799999999999997</v>
      </c>
      <c r="F89" s="29">
        <v>40.799999999999997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0"/>
    </row>
    <row r="90" spans="1:21" x14ac:dyDescent="0.25">
      <c r="A90" s="26"/>
      <c r="B90" s="27" t="s">
        <v>78</v>
      </c>
      <c r="C90" s="27" t="s">
        <v>136</v>
      </c>
      <c r="D90" s="27" t="s">
        <v>76</v>
      </c>
      <c r="E90" s="28">
        <v>89.99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>
        <v>74.989999999999995</v>
      </c>
      <c r="S90" s="29"/>
      <c r="T90" s="29"/>
      <c r="U90" s="30">
        <v>15</v>
      </c>
    </row>
    <row r="91" spans="1:21" x14ac:dyDescent="0.25">
      <c r="A91" s="26"/>
      <c r="B91" s="27" t="s">
        <v>77</v>
      </c>
      <c r="C91" s="27" t="s">
        <v>91</v>
      </c>
      <c r="D91" s="27" t="s">
        <v>76</v>
      </c>
      <c r="E91" s="28">
        <v>39</v>
      </c>
      <c r="F91" s="29"/>
      <c r="G91" s="29">
        <v>39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54"/>
      <c r="S91" s="29"/>
      <c r="T91" s="29"/>
      <c r="U91" s="30"/>
    </row>
    <row r="92" spans="1:21" x14ac:dyDescent="0.25">
      <c r="A92" s="26">
        <v>44285</v>
      </c>
      <c r="B92" s="27" t="s">
        <v>92</v>
      </c>
      <c r="C92" s="27" t="s">
        <v>93</v>
      </c>
      <c r="D92" s="27" t="s">
        <v>74</v>
      </c>
      <c r="E92" s="28">
        <v>13.2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>
        <v>11</v>
      </c>
      <c r="Q92" s="29"/>
      <c r="S92" s="29"/>
      <c r="T92" s="29"/>
      <c r="U92" s="30">
        <v>2.2000000000000002</v>
      </c>
    </row>
    <row r="93" spans="1:21" x14ac:dyDescent="0.25">
      <c r="A93" s="26">
        <v>44286</v>
      </c>
      <c r="B93" s="27" t="s">
        <v>78</v>
      </c>
      <c r="C93" s="27" t="s">
        <v>79</v>
      </c>
      <c r="D93" s="27" t="s">
        <v>76</v>
      </c>
      <c r="E93" s="28">
        <v>162.72</v>
      </c>
      <c r="F93" s="29">
        <v>162.72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30"/>
    </row>
    <row r="94" spans="1:21" x14ac:dyDescent="0.25">
      <c r="A94" s="26"/>
      <c r="B94" s="27" t="s">
        <v>84</v>
      </c>
      <c r="C94" s="27" t="s">
        <v>86</v>
      </c>
      <c r="D94" s="27" t="s">
        <v>74</v>
      </c>
      <c r="E94" s="28">
        <v>18</v>
      </c>
      <c r="F94" s="29"/>
      <c r="G94" s="29"/>
      <c r="H94" s="29"/>
      <c r="I94" s="29"/>
      <c r="J94" s="29"/>
      <c r="K94" s="29"/>
      <c r="L94" s="29"/>
      <c r="M94" s="29"/>
      <c r="N94" s="29"/>
      <c r="O94" s="29">
        <v>18</v>
      </c>
      <c r="P94" s="29"/>
      <c r="Q94" s="29"/>
      <c r="R94" s="29"/>
      <c r="S94" s="29"/>
      <c r="T94" s="29"/>
      <c r="U94" s="30"/>
    </row>
    <row r="95" spans="1:21" x14ac:dyDescent="0.25">
      <c r="A95" s="15"/>
      <c r="B95" s="14"/>
      <c r="C95" s="14"/>
      <c r="D95" s="14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7"/>
    </row>
    <row r="96" spans="1:21" x14ac:dyDescent="0.25">
      <c r="A96" s="15"/>
      <c r="B96" s="14"/>
      <c r="C96" s="14"/>
      <c r="D96" s="14"/>
      <c r="E96" s="36">
        <f>SUM(E2:E95)</f>
        <v>9010.6299999999992</v>
      </c>
      <c r="F96" s="36">
        <f t="shared" ref="F96:U96" si="0">SUM(F2:F95)</f>
        <v>2434.6299999999997</v>
      </c>
      <c r="G96" s="36">
        <f t="shared" si="0"/>
        <v>429</v>
      </c>
      <c r="H96" s="36">
        <f t="shared" si="0"/>
        <v>128.32999999999998</v>
      </c>
      <c r="I96" s="36">
        <f t="shared" si="0"/>
        <v>192</v>
      </c>
      <c r="J96" s="36">
        <f t="shared" si="0"/>
        <v>0</v>
      </c>
      <c r="K96" s="36">
        <f t="shared" si="0"/>
        <v>882.84</v>
      </c>
      <c r="L96" s="36">
        <f t="shared" si="0"/>
        <v>50</v>
      </c>
      <c r="M96" s="36">
        <f t="shared" si="0"/>
        <v>1870</v>
      </c>
      <c r="N96" s="36">
        <f t="shared" si="0"/>
        <v>489.31</v>
      </c>
      <c r="O96" s="36">
        <f t="shared" si="0"/>
        <v>72</v>
      </c>
      <c r="P96" s="36">
        <f t="shared" si="0"/>
        <v>132</v>
      </c>
      <c r="Q96" s="36">
        <f t="shared" si="0"/>
        <v>198.34</v>
      </c>
      <c r="R96" s="36">
        <f t="shared" si="0"/>
        <v>1013.57</v>
      </c>
      <c r="S96" s="36">
        <f t="shared" si="0"/>
        <v>306.31</v>
      </c>
      <c r="T96" s="36">
        <f t="shared" si="0"/>
        <v>100</v>
      </c>
      <c r="U96" s="36">
        <f t="shared" si="0"/>
        <v>712.30000000000007</v>
      </c>
    </row>
    <row r="97" spans="1:21" x14ac:dyDescent="0.25">
      <c r="A97" s="15"/>
      <c r="B97" s="14"/>
      <c r="C97" s="14"/>
      <c r="D97" s="14"/>
      <c r="E97" s="17">
        <f>SUM(F96:U96)</f>
        <v>9010.6299999999992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3"/>
    </row>
    <row r="98" spans="1:21" x14ac:dyDescent="0.25">
      <c r="A98" s="15"/>
      <c r="B98" s="14"/>
      <c r="C98" s="14"/>
      <c r="D98" s="14"/>
      <c r="E98" s="17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3"/>
    </row>
    <row r="99" spans="1:21" x14ac:dyDescent="0.25">
      <c r="A99" s="15"/>
      <c r="B99" s="14"/>
      <c r="C99" s="14"/>
      <c r="D99" s="14"/>
      <c r="E99" s="17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3"/>
    </row>
    <row r="100" spans="1:21" x14ac:dyDescent="0.25">
      <c r="A100" s="15"/>
      <c r="B100" s="14"/>
      <c r="C100" s="14"/>
      <c r="D100" s="14"/>
      <c r="E100" s="17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3"/>
    </row>
    <row r="101" spans="1:21" x14ac:dyDescent="0.25">
      <c r="A101" s="15"/>
      <c r="B101" s="14"/>
      <c r="C101" s="14"/>
      <c r="D101" s="14"/>
      <c r="E101" s="17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3"/>
    </row>
    <row r="102" spans="1:21" x14ac:dyDescent="0.25">
      <c r="A102" s="15"/>
      <c r="B102" s="14"/>
      <c r="C102" s="14"/>
      <c r="D102" s="14"/>
      <c r="E102" s="17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3"/>
    </row>
    <row r="103" spans="1:21" x14ac:dyDescent="0.25">
      <c r="A103" s="15"/>
      <c r="B103" s="14"/>
      <c r="C103" s="14"/>
      <c r="D103" s="14"/>
      <c r="E103" s="17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3"/>
    </row>
    <row r="104" spans="1:21" x14ac:dyDescent="0.25">
      <c r="A104" s="15"/>
      <c r="B104" s="14"/>
      <c r="C104" s="14"/>
      <c r="D104" s="14"/>
      <c r="E104" s="17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3"/>
    </row>
    <row r="105" spans="1:21" x14ac:dyDescent="0.25">
      <c r="A105" s="15"/>
      <c r="B105" s="14"/>
      <c r="C105" s="14"/>
      <c r="D105" s="14"/>
      <c r="E105" s="17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3"/>
    </row>
    <row r="106" spans="1:21" x14ac:dyDescent="0.25">
      <c r="A106" s="15"/>
      <c r="B106" s="14"/>
      <c r="C106" s="14"/>
      <c r="D106" s="14"/>
      <c r="E106" s="17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3"/>
    </row>
    <row r="107" spans="1:21" x14ac:dyDescent="0.25">
      <c r="A107" s="15"/>
      <c r="B107" s="14"/>
      <c r="C107" s="14"/>
      <c r="D107" s="14"/>
      <c r="E107" s="17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3"/>
    </row>
    <row r="108" spans="1:21" x14ac:dyDescent="0.25">
      <c r="A108" s="15"/>
      <c r="B108" s="14"/>
      <c r="C108" s="14"/>
      <c r="D108" s="14"/>
      <c r="E108" s="17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3"/>
    </row>
    <row r="109" spans="1:21" x14ac:dyDescent="0.25">
      <c r="A109" s="15"/>
      <c r="B109" s="14"/>
      <c r="C109" s="14"/>
      <c r="D109" s="14"/>
      <c r="E109" s="17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3"/>
    </row>
    <row r="110" spans="1:21" x14ac:dyDescent="0.25">
      <c r="A110" s="15"/>
      <c r="B110" s="14"/>
      <c r="C110" s="14"/>
      <c r="D110" s="14"/>
      <c r="E110" s="17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3"/>
    </row>
    <row r="111" spans="1:21" x14ac:dyDescent="0.25">
      <c r="A111" s="15"/>
      <c r="B111" s="14"/>
      <c r="C111" s="14"/>
      <c r="D111" s="14"/>
      <c r="E111" s="17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3"/>
    </row>
    <row r="112" spans="1:21" x14ac:dyDescent="0.25">
      <c r="A112" s="15"/>
      <c r="B112" s="14"/>
      <c r="C112" s="14"/>
      <c r="D112" s="14"/>
      <c r="E112" s="17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3"/>
    </row>
    <row r="113" spans="1:21" x14ac:dyDescent="0.25">
      <c r="A113" s="15"/>
      <c r="B113" s="14"/>
      <c r="C113" s="14"/>
      <c r="D113" s="14"/>
      <c r="E113" s="17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3"/>
    </row>
    <row r="114" spans="1:21" x14ac:dyDescent="0.25">
      <c r="A114" s="15"/>
      <c r="B114" s="14"/>
      <c r="C114" s="14"/>
      <c r="D114" s="14"/>
      <c r="E114" s="17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3"/>
    </row>
    <row r="115" spans="1:21" x14ac:dyDescent="0.25">
      <c r="A115" s="15"/>
      <c r="B115" s="14"/>
      <c r="C115" s="14"/>
      <c r="D115" s="14"/>
      <c r="E115" s="1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3"/>
    </row>
    <row r="116" spans="1:21" x14ac:dyDescent="0.25">
      <c r="A116" s="15"/>
      <c r="B116" s="14"/>
      <c r="C116" s="14"/>
      <c r="D116" s="14"/>
      <c r="E116" s="1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3"/>
    </row>
    <row r="117" spans="1:21" x14ac:dyDescent="0.25">
      <c r="A117" s="15"/>
      <c r="B117" s="14"/>
      <c r="C117" s="14"/>
      <c r="D117" s="14"/>
      <c r="E117" s="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3"/>
    </row>
    <row r="118" spans="1:21" x14ac:dyDescent="0.25">
      <c r="A118" s="15"/>
      <c r="B118" s="14"/>
      <c r="C118" s="14"/>
      <c r="D118" s="14"/>
      <c r="E118" s="1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3"/>
    </row>
    <row r="119" spans="1:21" x14ac:dyDescent="0.25">
      <c r="A119" s="15"/>
      <c r="B119" s="14"/>
      <c r="C119" s="14"/>
      <c r="D119" s="14"/>
      <c r="E119" s="1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3"/>
    </row>
    <row r="120" spans="1:21" x14ac:dyDescent="0.25">
      <c r="A120" s="14"/>
      <c r="B120" s="14"/>
      <c r="C120" s="14"/>
      <c r="D120" s="14"/>
      <c r="E120" s="1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3"/>
    </row>
    <row r="121" spans="1:21" x14ac:dyDescent="0.25">
      <c r="A121" s="14"/>
      <c r="B121" s="14"/>
      <c r="C121" s="14"/>
      <c r="D121" s="14"/>
      <c r="E121" s="1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3"/>
    </row>
    <row r="122" spans="1:21" x14ac:dyDescent="0.25">
      <c r="A122" s="14"/>
      <c r="B122" s="14"/>
      <c r="C122" s="14"/>
      <c r="D122" s="14"/>
      <c r="E122" s="17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3"/>
    </row>
    <row r="123" spans="1:21" x14ac:dyDescent="0.25">
      <c r="A123" s="14"/>
      <c r="B123" s="14"/>
      <c r="C123" s="14"/>
      <c r="D123" s="14"/>
      <c r="E123" s="17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3"/>
    </row>
    <row r="124" spans="1:21" x14ac:dyDescent="0.25">
      <c r="A124" s="14"/>
      <c r="B124" s="14"/>
      <c r="C124" s="14"/>
      <c r="D124" s="14"/>
      <c r="E124" s="17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3"/>
    </row>
    <row r="125" spans="1:21" x14ac:dyDescent="0.25">
      <c r="A125" s="14"/>
      <c r="B125" s="14"/>
      <c r="C125" s="14"/>
      <c r="D125" s="14"/>
      <c r="E125" s="17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3"/>
    </row>
    <row r="126" spans="1:21" x14ac:dyDescent="0.25">
      <c r="A126" s="14"/>
      <c r="B126" s="14"/>
      <c r="C126" s="14"/>
      <c r="D126" s="14"/>
      <c r="E126" s="17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3"/>
    </row>
    <row r="127" spans="1:21" x14ac:dyDescent="0.25">
      <c r="A127" s="14"/>
      <c r="B127" s="14"/>
      <c r="C127" s="14"/>
      <c r="D127" s="14"/>
      <c r="E127" s="17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3"/>
    </row>
    <row r="128" spans="1:21" x14ac:dyDescent="0.25">
      <c r="A128" s="14"/>
      <c r="B128" s="14"/>
      <c r="C128" s="14"/>
      <c r="D128" s="14"/>
      <c r="E128" s="17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3"/>
    </row>
    <row r="129" spans="1:21" x14ac:dyDescent="0.25">
      <c r="A129" s="14"/>
      <c r="B129" s="14"/>
      <c r="C129" s="14"/>
      <c r="D129" s="14"/>
      <c r="E129" s="17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3"/>
    </row>
    <row r="130" spans="1:21" x14ac:dyDescent="0.25">
      <c r="A130" s="14"/>
      <c r="B130" s="14"/>
      <c r="C130" s="14"/>
      <c r="D130" s="14"/>
      <c r="E130" s="17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3"/>
    </row>
    <row r="131" spans="1:21" x14ac:dyDescent="0.25">
      <c r="A131" s="14"/>
      <c r="B131" s="14"/>
      <c r="C131" s="14"/>
      <c r="D131" s="14"/>
      <c r="E131" s="17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3"/>
    </row>
    <row r="132" spans="1:21" x14ac:dyDescent="0.25">
      <c r="A132" s="14"/>
      <c r="B132" s="14"/>
      <c r="C132" s="14"/>
      <c r="D132" s="14"/>
      <c r="E132" s="17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3"/>
    </row>
    <row r="133" spans="1:21" x14ac:dyDescent="0.25">
      <c r="A133" s="14"/>
      <c r="B133" s="14"/>
      <c r="C133" s="14"/>
      <c r="D133" s="14"/>
      <c r="E133" s="17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3"/>
    </row>
    <row r="134" spans="1:21" x14ac:dyDescent="0.25">
      <c r="A134" s="14"/>
      <c r="B134" s="14"/>
      <c r="C134" s="14"/>
      <c r="D134" s="14"/>
      <c r="E134" s="17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3"/>
    </row>
    <row r="135" spans="1:21" x14ac:dyDescent="0.25">
      <c r="A135" s="14"/>
      <c r="B135" s="14"/>
      <c r="C135" s="14"/>
      <c r="D135" s="14"/>
      <c r="E135" s="17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3"/>
    </row>
    <row r="136" spans="1:21" x14ac:dyDescent="0.25">
      <c r="A136" s="14"/>
      <c r="B136" s="14"/>
      <c r="C136" s="14"/>
      <c r="D136" s="14"/>
      <c r="E136" s="17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3"/>
    </row>
    <row r="137" spans="1:21" x14ac:dyDescent="0.25">
      <c r="A137" s="14"/>
      <c r="B137" s="14"/>
      <c r="C137" s="14"/>
      <c r="D137" s="14"/>
      <c r="E137" s="17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3"/>
    </row>
    <row r="138" spans="1:21" x14ac:dyDescent="0.25">
      <c r="A138" s="14"/>
      <c r="B138" s="14"/>
      <c r="C138" s="14"/>
      <c r="D138" s="14"/>
      <c r="E138" s="17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3"/>
    </row>
    <row r="139" spans="1:21" x14ac:dyDescent="0.25">
      <c r="A139" s="14"/>
      <c r="B139" s="14"/>
      <c r="C139" s="14"/>
      <c r="D139" s="14"/>
      <c r="E139" s="17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3"/>
    </row>
    <row r="140" spans="1:21" x14ac:dyDescent="0.25">
      <c r="A140" s="14"/>
      <c r="B140" s="14"/>
      <c r="C140" s="14"/>
      <c r="D140" s="14"/>
      <c r="E140" s="17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3"/>
    </row>
    <row r="141" spans="1:21" x14ac:dyDescent="0.25">
      <c r="A141" s="14"/>
      <c r="B141" s="14"/>
      <c r="C141" s="14"/>
      <c r="D141" s="14"/>
      <c r="E141" s="17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3"/>
    </row>
    <row r="142" spans="1:21" x14ac:dyDescent="0.25">
      <c r="A142" s="14"/>
      <c r="B142" s="14"/>
      <c r="C142" s="14"/>
      <c r="D142" s="14"/>
      <c r="E142" s="17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3"/>
    </row>
    <row r="143" spans="1:21" x14ac:dyDescent="0.25">
      <c r="A143" s="14"/>
      <c r="B143" s="14"/>
      <c r="C143" s="14"/>
      <c r="D143" s="14"/>
      <c r="E143" s="17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3"/>
    </row>
    <row r="144" spans="1:21" x14ac:dyDescent="0.25">
      <c r="A144" s="14"/>
      <c r="B144" s="14"/>
      <c r="C144" s="14"/>
      <c r="D144" s="14"/>
      <c r="E144" s="17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3"/>
    </row>
    <row r="145" spans="1:21" x14ac:dyDescent="0.25">
      <c r="A145" s="14"/>
      <c r="B145" s="14"/>
      <c r="C145" s="14"/>
      <c r="D145" s="14"/>
      <c r="E145" s="17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3"/>
    </row>
    <row r="146" spans="1:21" x14ac:dyDescent="0.25">
      <c r="A146" s="14"/>
      <c r="B146" s="14"/>
      <c r="C146" s="14"/>
      <c r="D146" s="14"/>
      <c r="E146" s="17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3"/>
    </row>
    <row r="147" spans="1:21" x14ac:dyDescent="0.25">
      <c r="A147" s="14"/>
      <c r="B147" s="14"/>
      <c r="C147" s="14"/>
      <c r="D147" s="14"/>
      <c r="E147" s="17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3"/>
    </row>
    <row r="148" spans="1:21" x14ac:dyDescent="0.25">
      <c r="A148" s="14"/>
      <c r="B148" s="14"/>
      <c r="C148" s="14"/>
      <c r="D148" s="14"/>
      <c r="E148" s="17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3"/>
    </row>
    <row r="149" spans="1:21" x14ac:dyDescent="0.25">
      <c r="A149" s="14"/>
      <c r="B149" s="14"/>
      <c r="C149" s="14"/>
      <c r="D149" s="14"/>
      <c r="E149" s="17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3"/>
    </row>
    <row r="150" spans="1:21" x14ac:dyDescent="0.25">
      <c r="A150" s="14"/>
      <c r="B150" s="14"/>
      <c r="C150" s="14"/>
      <c r="D150" s="14"/>
      <c r="E150" s="17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3"/>
    </row>
    <row r="151" spans="1:21" x14ac:dyDescent="0.25">
      <c r="A151" s="14"/>
      <c r="B151" s="14"/>
      <c r="C151" s="14"/>
      <c r="D151" s="14"/>
      <c r="E151" s="17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3"/>
    </row>
    <row r="152" spans="1:21" x14ac:dyDescent="0.25">
      <c r="A152" s="14"/>
      <c r="B152" s="14"/>
      <c r="C152" s="14"/>
      <c r="D152" s="14"/>
      <c r="E152" s="17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3"/>
    </row>
    <row r="153" spans="1:21" x14ac:dyDescent="0.25">
      <c r="A153" s="14"/>
      <c r="B153" s="14"/>
      <c r="C153" s="14"/>
      <c r="D153" s="14"/>
      <c r="E153" s="17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3"/>
    </row>
    <row r="154" spans="1:21" x14ac:dyDescent="0.25">
      <c r="A154" s="14"/>
      <c r="B154" s="14"/>
      <c r="C154" s="14"/>
      <c r="D154" s="14"/>
      <c r="E154" s="17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3"/>
    </row>
    <row r="155" spans="1:21" x14ac:dyDescent="0.25">
      <c r="A155" s="14"/>
      <c r="B155" s="14"/>
      <c r="C155" s="14"/>
      <c r="D155" s="14"/>
      <c r="E155" s="17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3"/>
    </row>
    <row r="156" spans="1:21" x14ac:dyDescent="0.25">
      <c r="A156" s="14"/>
      <c r="B156" s="14"/>
      <c r="C156" s="14"/>
      <c r="D156" s="14"/>
      <c r="E156" s="17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3"/>
    </row>
    <row r="157" spans="1:21" x14ac:dyDescent="0.25">
      <c r="A157" s="14"/>
      <c r="B157" s="14"/>
      <c r="C157" s="14"/>
      <c r="D157" s="14"/>
      <c r="E157" s="17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3"/>
    </row>
    <row r="158" spans="1:21" x14ac:dyDescent="0.25">
      <c r="A158" s="14"/>
      <c r="B158" s="14"/>
      <c r="C158" s="14"/>
      <c r="D158" s="14"/>
      <c r="E158" s="17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3"/>
    </row>
    <row r="159" spans="1:21" x14ac:dyDescent="0.25">
      <c r="A159" s="14"/>
      <c r="B159" s="14"/>
      <c r="C159" s="14"/>
      <c r="D159" s="14"/>
      <c r="E159" s="17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3"/>
    </row>
    <row r="160" spans="1:21" x14ac:dyDescent="0.25">
      <c r="A160" s="14"/>
      <c r="B160" s="14"/>
      <c r="C160" s="14"/>
      <c r="D160" s="14"/>
      <c r="E160" s="17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3"/>
    </row>
    <row r="161" spans="1:21" x14ac:dyDescent="0.25">
      <c r="A161" s="14"/>
      <c r="B161" s="14"/>
      <c r="C161" s="14"/>
      <c r="D161" s="14"/>
      <c r="E161" s="17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3"/>
    </row>
    <row r="162" spans="1:21" x14ac:dyDescent="0.25">
      <c r="A162" s="14"/>
      <c r="B162" s="14"/>
      <c r="C162" s="14"/>
      <c r="D162" s="14"/>
      <c r="E162" s="17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3"/>
    </row>
    <row r="163" spans="1:21" x14ac:dyDescent="0.25">
      <c r="A163" s="14"/>
      <c r="B163" s="14"/>
      <c r="C163" s="14"/>
      <c r="D163" s="14"/>
      <c r="E163" s="17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3"/>
    </row>
    <row r="164" spans="1:21" x14ac:dyDescent="0.25">
      <c r="A164" s="14"/>
      <c r="B164" s="14"/>
      <c r="C164" s="14"/>
      <c r="D164" s="14"/>
      <c r="E164" s="17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3"/>
    </row>
    <row r="165" spans="1:21" x14ac:dyDescent="0.25">
      <c r="A165" s="14"/>
      <c r="B165" s="14"/>
      <c r="C165" s="14"/>
      <c r="D165" s="14"/>
      <c r="E165" s="17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3"/>
    </row>
    <row r="166" spans="1:21" x14ac:dyDescent="0.25">
      <c r="A166" s="14"/>
      <c r="B166" s="14"/>
      <c r="C166" s="14"/>
      <c r="D166" s="14"/>
      <c r="E166" s="17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3"/>
    </row>
    <row r="167" spans="1:21" x14ac:dyDescent="0.25">
      <c r="A167" s="14"/>
      <c r="B167" s="14"/>
      <c r="C167" s="14"/>
      <c r="D167" s="14"/>
      <c r="E167" s="17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3"/>
    </row>
    <row r="168" spans="1:21" x14ac:dyDescent="0.25">
      <c r="A168" s="14"/>
      <c r="B168" s="14"/>
      <c r="C168" s="14"/>
      <c r="D168" s="14"/>
      <c r="E168" s="17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3"/>
    </row>
    <row r="169" spans="1:21" x14ac:dyDescent="0.25">
      <c r="A169" s="14"/>
      <c r="B169" s="14"/>
      <c r="C169" s="14"/>
      <c r="D169" s="14"/>
      <c r="E169" s="17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3"/>
    </row>
    <row r="170" spans="1:21" x14ac:dyDescent="0.25">
      <c r="A170" s="14"/>
      <c r="B170" s="14"/>
      <c r="C170" s="14"/>
      <c r="D170" s="14"/>
      <c r="E170" s="17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3"/>
    </row>
    <row r="171" spans="1:21" x14ac:dyDescent="0.25">
      <c r="A171" s="14"/>
      <c r="B171" s="14"/>
      <c r="C171" s="14"/>
      <c r="D171" s="14"/>
      <c r="E171" s="17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3"/>
    </row>
    <row r="172" spans="1:21" x14ac:dyDescent="0.25">
      <c r="A172" s="14"/>
      <c r="B172" s="14"/>
      <c r="C172" s="14"/>
      <c r="D172" s="14"/>
      <c r="E172" s="17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3"/>
    </row>
    <row r="173" spans="1:21" x14ac:dyDescent="0.25">
      <c r="A173" s="14"/>
      <c r="B173" s="14"/>
      <c r="C173" s="14"/>
      <c r="D173" s="14"/>
      <c r="E173" s="17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3"/>
    </row>
    <row r="174" spans="1:21" x14ac:dyDescent="0.25">
      <c r="A174" s="14"/>
      <c r="B174" s="14"/>
      <c r="C174" s="14"/>
      <c r="D174" s="14"/>
      <c r="E174" s="17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3"/>
    </row>
    <row r="175" spans="1:21" x14ac:dyDescent="0.25">
      <c r="A175" s="14"/>
      <c r="B175" s="14"/>
      <c r="C175" s="14"/>
      <c r="D175" s="14"/>
      <c r="E175" s="17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3"/>
    </row>
    <row r="176" spans="1:21" x14ac:dyDescent="0.25">
      <c r="A176" s="14"/>
      <c r="B176" s="14"/>
      <c r="C176" s="14"/>
      <c r="D176" s="14"/>
      <c r="E176" s="17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3"/>
    </row>
    <row r="177" spans="1:21" x14ac:dyDescent="0.25">
      <c r="A177" s="14"/>
      <c r="B177" s="14"/>
      <c r="C177" s="14"/>
      <c r="D177" s="14"/>
      <c r="E177" s="17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3"/>
    </row>
    <row r="178" spans="1:21" x14ac:dyDescent="0.25">
      <c r="A178" s="14"/>
      <c r="B178" s="14"/>
      <c r="C178" s="14"/>
      <c r="D178" s="14"/>
      <c r="E178" s="17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3"/>
    </row>
    <row r="179" spans="1:21" x14ac:dyDescent="0.25">
      <c r="A179" s="14"/>
      <c r="B179" s="14"/>
      <c r="C179" s="14"/>
      <c r="D179" s="14"/>
      <c r="E179" s="17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3"/>
    </row>
    <row r="180" spans="1:21" x14ac:dyDescent="0.25">
      <c r="A180" s="14"/>
      <c r="B180" s="14"/>
      <c r="C180" s="14"/>
      <c r="D180" s="14"/>
      <c r="E180" s="17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3"/>
    </row>
    <row r="181" spans="1:21" x14ac:dyDescent="0.25">
      <c r="A181" s="14"/>
      <c r="B181" s="14"/>
      <c r="C181" s="14"/>
      <c r="D181" s="14"/>
      <c r="E181" s="17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3"/>
    </row>
    <row r="182" spans="1:21" x14ac:dyDescent="0.25">
      <c r="A182" s="14"/>
      <c r="B182" s="14"/>
      <c r="C182" s="14"/>
      <c r="D182" s="14"/>
      <c r="E182" s="17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3"/>
    </row>
    <row r="183" spans="1:21" x14ac:dyDescent="0.25">
      <c r="A183" s="14"/>
      <c r="B183" s="14"/>
      <c r="C183" s="14"/>
      <c r="D183" s="14"/>
      <c r="E183" s="17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3"/>
    </row>
    <row r="184" spans="1:21" x14ac:dyDescent="0.25">
      <c r="A184" s="14"/>
      <c r="B184" s="14"/>
      <c r="C184" s="14"/>
      <c r="D184" s="14"/>
      <c r="E184" s="17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3"/>
    </row>
    <row r="185" spans="1:21" x14ac:dyDescent="0.25">
      <c r="A185" s="14"/>
      <c r="B185" s="14"/>
      <c r="C185" s="14"/>
      <c r="D185" s="14"/>
      <c r="E185" s="17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3"/>
    </row>
    <row r="186" spans="1:21" x14ac:dyDescent="0.25">
      <c r="A186" s="14"/>
      <c r="B186" s="14"/>
      <c r="C186" s="14"/>
      <c r="D186" s="14"/>
      <c r="E186" s="17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3"/>
    </row>
    <row r="187" spans="1:21" x14ac:dyDescent="0.25">
      <c r="A187" s="14"/>
      <c r="B187" s="14"/>
      <c r="C187" s="14"/>
      <c r="D187" s="14"/>
      <c r="E187" s="17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3"/>
    </row>
    <row r="188" spans="1:21" x14ac:dyDescent="0.25">
      <c r="A188" s="14"/>
      <c r="B188" s="14"/>
      <c r="C188" s="14"/>
      <c r="D188" s="14"/>
      <c r="E188" s="17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3"/>
    </row>
    <row r="189" spans="1:21" x14ac:dyDescent="0.25">
      <c r="A189" s="14"/>
      <c r="B189" s="14"/>
      <c r="C189" s="14"/>
      <c r="D189" s="14"/>
      <c r="E189" s="17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3"/>
    </row>
    <row r="190" spans="1:21" x14ac:dyDescent="0.25">
      <c r="A190" s="14"/>
      <c r="B190" s="14"/>
      <c r="C190" s="14"/>
      <c r="D190" s="14"/>
      <c r="E190" s="17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3"/>
    </row>
    <row r="191" spans="1:21" x14ac:dyDescent="0.25">
      <c r="A191" s="14"/>
      <c r="B191" s="14"/>
      <c r="C191" s="14"/>
      <c r="D191" s="14"/>
      <c r="E191" s="17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3"/>
    </row>
    <row r="192" spans="1:21" x14ac:dyDescent="0.25">
      <c r="A192" s="14"/>
      <c r="B192" s="14"/>
      <c r="C192" s="14"/>
      <c r="D192" s="14"/>
      <c r="E192" s="17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3"/>
    </row>
    <row r="193" spans="1:21" x14ac:dyDescent="0.25">
      <c r="A193" s="14"/>
      <c r="B193" s="14"/>
      <c r="C193" s="14"/>
      <c r="D193" s="14"/>
      <c r="E193" s="17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3"/>
    </row>
    <row r="194" spans="1:21" x14ac:dyDescent="0.25">
      <c r="A194" s="14"/>
      <c r="B194" s="14"/>
      <c r="C194" s="14"/>
      <c r="D194" s="14"/>
      <c r="E194" s="17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3"/>
    </row>
    <row r="195" spans="1:21" x14ac:dyDescent="0.25">
      <c r="A195" s="14"/>
      <c r="B195" s="14"/>
      <c r="C195" s="14"/>
      <c r="D195" s="14"/>
      <c r="E195" s="17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3"/>
    </row>
    <row r="196" spans="1:21" x14ac:dyDescent="0.25">
      <c r="A196" s="14"/>
      <c r="B196" s="14"/>
      <c r="C196" s="14"/>
      <c r="D196" s="14"/>
      <c r="E196" s="17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3"/>
    </row>
    <row r="197" spans="1:21" x14ac:dyDescent="0.25">
      <c r="A197" s="14"/>
      <c r="B197" s="14"/>
      <c r="C197" s="14"/>
      <c r="D197" s="14"/>
      <c r="E197" s="17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3"/>
    </row>
    <row r="198" spans="1:21" x14ac:dyDescent="0.25">
      <c r="A198" s="14"/>
      <c r="B198" s="14"/>
      <c r="C198" s="14"/>
      <c r="D198" s="14"/>
      <c r="E198" s="17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3"/>
    </row>
    <row r="199" spans="1:21" x14ac:dyDescent="0.25">
      <c r="A199" s="14"/>
      <c r="B199" s="14"/>
      <c r="C199" s="14"/>
      <c r="D199" s="14"/>
      <c r="E199" s="17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3"/>
    </row>
    <row r="200" spans="1:21" x14ac:dyDescent="0.25">
      <c r="A200" s="14"/>
      <c r="B200" s="14"/>
      <c r="C200" s="14"/>
      <c r="D200" s="14"/>
      <c r="E200" s="17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3"/>
    </row>
    <row r="201" spans="1:21" x14ac:dyDescent="0.25">
      <c r="A201" s="14"/>
      <c r="B201" s="14"/>
      <c r="C201" s="14"/>
      <c r="D201" s="14"/>
      <c r="E201" s="17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3"/>
    </row>
    <row r="202" spans="1:21" x14ac:dyDescent="0.25">
      <c r="A202" s="14"/>
      <c r="B202" s="14"/>
      <c r="C202" s="14"/>
      <c r="D202" s="14"/>
      <c r="E202" s="17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3"/>
    </row>
    <row r="203" spans="1:21" x14ac:dyDescent="0.25">
      <c r="A203" s="14"/>
      <c r="B203" s="14"/>
      <c r="C203" s="14"/>
      <c r="D203" s="14"/>
      <c r="E203" s="17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3"/>
    </row>
    <row r="204" spans="1:21" x14ac:dyDescent="0.25">
      <c r="A204" s="14"/>
      <c r="B204" s="14"/>
      <c r="C204" s="14"/>
      <c r="D204" s="14"/>
      <c r="E204" s="17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3"/>
    </row>
    <row r="205" spans="1:21" x14ac:dyDescent="0.25">
      <c r="A205" s="14"/>
      <c r="B205" s="14"/>
      <c r="C205" s="14"/>
      <c r="D205" s="14"/>
      <c r="E205" s="17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3"/>
    </row>
    <row r="206" spans="1:21" x14ac:dyDescent="0.25">
      <c r="A206" s="14"/>
      <c r="B206" s="14"/>
      <c r="C206" s="14"/>
      <c r="D206" s="14"/>
      <c r="E206" s="17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3"/>
    </row>
    <row r="207" spans="1:21" x14ac:dyDescent="0.25">
      <c r="A207" s="14"/>
      <c r="B207" s="14"/>
      <c r="C207" s="14"/>
      <c r="D207" s="14"/>
      <c r="E207" s="17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3"/>
    </row>
    <row r="208" spans="1:21" x14ac:dyDescent="0.25">
      <c r="A208" s="14"/>
      <c r="B208" s="14"/>
      <c r="C208" s="14"/>
      <c r="D208" s="14"/>
      <c r="E208" s="17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3"/>
    </row>
    <row r="209" spans="1:21" x14ac:dyDescent="0.25">
      <c r="A209" s="14"/>
      <c r="B209" s="14"/>
      <c r="C209" s="14"/>
      <c r="D209" s="14"/>
      <c r="E209" s="17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3"/>
    </row>
    <row r="210" spans="1:21" x14ac:dyDescent="0.25">
      <c r="A210" s="14"/>
      <c r="B210" s="14"/>
      <c r="C210" s="14"/>
      <c r="D210" s="14"/>
      <c r="E210" s="17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3"/>
    </row>
    <row r="211" spans="1:21" x14ac:dyDescent="0.25">
      <c r="A211" s="14"/>
      <c r="B211" s="14"/>
      <c r="C211" s="14"/>
      <c r="D211" s="14"/>
      <c r="E211" s="17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3"/>
    </row>
    <row r="212" spans="1:21" x14ac:dyDescent="0.25">
      <c r="A212" s="14"/>
      <c r="B212" s="14"/>
      <c r="C212" s="14"/>
      <c r="D212" s="14"/>
      <c r="E212" s="17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3"/>
    </row>
    <row r="213" spans="1:21" x14ac:dyDescent="0.25">
      <c r="A213" s="14"/>
      <c r="B213" s="14"/>
      <c r="C213" s="14"/>
      <c r="D213" s="14"/>
      <c r="E213" s="17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3"/>
    </row>
    <row r="214" spans="1:21" x14ac:dyDescent="0.25">
      <c r="A214" s="14"/>
      <c r="B214" s="14"/>
      <c r="C214" s="14"/>
      <c r="D214" s="14"/>
      <c r="E214" s="17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3"/>
    </row>
    <row r="215" spans="1:21" x14ac:dyDescent="0.25">
      <c r="A215" s="14"/>
      <c r="B215" s="14"/>
      <c r="C215" s="14"/>
      <c r="D215" s="14"/>
      <c r="E215" s="17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3"/>
    </row>
    <row r="216" spans="1:21" x14ac:dyDescent="0.25">
      <c r="A216" s="14"/>
      <c r="B216" s="14"/>
      <c r="C216" s="14"/>
      <c r="D216" s="14"/>
      <c r="E216" s="17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3"/>
    </row>
    <row r="217" spans="1:21" x14ac:dyDescent="0.25">
      <c r="A217" s="14"/>
      <c r="B217" s="14"/>
      <c r="C217" s="14"/>
      <c r="D217" s="14"/>
      <c r="E217" s="17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3"/>
    </row>
    <row r="218" spans="1:21" x14ac:dyDescent="0.25">
      <c r="A218" s="14"/>
      <c r="B218" s="14"/>
      <c r="C218" s="14"/>
      <c r="D218" s="14"/>
      <c r="E218" s="17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3"/>
    </row>
    <row r="219" spans="1:21" x14ac:dyDescent="0.25">
      <c r="A219" s="14"/>
      <c r="B219" s="14"/>
      <c r="C219" s="14"/>
      <c r="D219" s="14"/>
      <c r="E219" s="17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3"/>
    </row>
    <row r="220" spans="1:21" x14ac:dyDescent="0.25">
      <c r="A220" s="14"/>
      <c r="B220" s="14"/>
      <c r="C220" s="14"/>
      <c r="D220" s="14"/>
      <c r="E220" s="17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3"/>
    </row>
    <row r="221" spans="1:21" x14ac:dyDescent="0.25">
      <c r="A221" s="14"/>
      <c r="B221" s="14"/>
      <c r="C221" s="14"/>
      <c r="D221" s="14"/>
      <c r="E221" s="17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3"/>
    </row>
    <row r="222" spans="1:21" x14ac:dyDescent="0.25">
      <c r="A222" s="14"/>
      <c r="B222" s="14"/>
      <c r="C222" s="14"/>
      <c r="D222" s="14"/>
      <c r="E222" s="17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3"/>
    </row>
    <row r="223" spans="1:21" x14ac:dyDescent="0.25">
      <c r="A223" s="14"/>
      <c r="B223" s="14"/>
      <c r="C223" s="14"/>
      <c r="D223" s="14"/>
      <c r="E223" s="17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3"/>
    </row>
    <row r="224" spans="1:21" x14ac:dyDescent="0.25">
      <c r="A224" s="14"/>
      <c r="B224" s="14"/>
      <c r="C224" s="14"/>
      <c r="D224" s="14"/>
      <c r="E224" s="17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3"/>
    </row>
    <row r="225" spans="1:21" x14ac:dyDescent="0.25">
      <c r="A225" s="14"/>
      <c r="B225" s="14"/>
      <c r="C225" s="14"/>
      <c r="D225" s="14"/>
      <c r="E225" s="17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3"/>
    </row>
    <row r="226" spans="1:21" x14ac:dyDescent="0.25">
      <c r="A226" s="14"/>
      <c r="B226" s="14"/>
      <c r="C226" s="14"/>
      <c r="D226" s="14"/>
      <c r="E226" s="17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3"/>
    </row>
    <row r="227" spans="1:21" x14ac:dyDescent="0.25">
      <c r="A227" s="14"/>
      <c r="B227" s="14"/>
      <c r="C227" s="14"/>
      <c r="D227" s="14"/>
      <c r="E227" s="17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3"/>
    </row>
    <row r="228" spans="1:21" x14ac:dyDescent="0.25">
      <c r="A228" s="14"/>
      <c r="B228" s="14"/>
      <c r="C228" s="14"/>
      <c r="D228" s="14"/>
      <c r="E228" s="17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3"/>
    </row>
    <row r="229" spans="1:21" x14ac:dyDescent="0.25">
      <c r="A229" s="14"/>
      <c r="B229" s="14"/>
      <c r="C229" s="14"/>
      <c r="D229" s="14"/>
      <c r="E229" s="17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3"/>
    </row>
    <row r="230" spans="1:21" x14ac:dyDescent="0.25">
      <c r="A230" s="14"/>
      <c r="B230" s="14"/>
      <c r="C230" s="14"/>
      <c r="D230" s="14"/>
      <c r="E230" s="17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3"/>
    </row>
    <row r="231" spans="1:21" x14ac:dyDescent="0.25">
      <c r="A231" s="14"/>
      <c r="B231" s="14"/>
      <c r="C231" s="14"/>
      <c r="D231" s="14"/>
      <c r="E231" s="17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3"/>
    </row>
    <row r="232" spans="1:21" x14ac:dyDescent="0.25">
      <c r="A232" s="14"/>
      <c r="B232" s="14"/>
      <c r="C232" s="14"/>
      <c r="D232" s="14"/>
      <c r="E232" s="17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3"/>
    </row>
    <row r="233" spans="1:21" x14ac:dyDescent="0.25">
      <c r="A233" s="14"/>
      <c r="B233" s="14"/>
      <c r="C233" s="14"/>
      <c r="D233" s="14"/>
      <c r="E233" s="17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3"/>
    </row>
    <row r="234" spans="1:21" x14ac:dyDescent="0.25">
      <c r="A234" s="14"/>
      <c r="B234" s="14"/>
      <c r="C234" s="14"/>
      <c r="D234" s="14"/>
      <c r="E234" s="17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3"/>
    </row>
    <row r="235" spans="1:21" x14ac:dyDescent="0.25">
      <c r="A235" s="14"/>
      <c r="B235" s="14"/>
      <c r="C235" s="14"/>
      <c r="D235" s="14"/>
      <c r="E235" s="17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3"/>
    </row>
    <row r="236" spans="1:21" x14ac:dyDescent="0.25">
      <c r="A236" s="14"/>
      <c r="B236" s="14"/>
      <c r="C236" s="14"/>
      <c r="D236" s="14"/>
      <c r="E236" s="17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3"/>
    </row>
    <row r="237" spans="1:21" x14ac:dyDescent="0.25">
      <c r="A237" s="14"/>
      <c r="B237" s="14"/>
      <c r="C237" s="14"/>
      <c r="D237" s="14"/>
      <c r="E237" s="17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3"/>
    </row>
    <row r="238" spans="1:21" x14ac:dyDescent="0.25">
      <c r="A238" s="14"/>
      <c r="B238" s="14"/>
      <c r="C238" s="14"/>
      <c r="D238" s="14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3"/>
    </row>
    <row r="239" spans="1:21" x14ac:dyDescent="0.25">
      <c r="A239" s="14"/>
      <c r="B239" s="14"/>
      <c r="C239" s="14"/>
      <c r="D239" s="14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3"/>
    </row>
    <row r="240" spans="1:21" x14ac:dyDescent="0.25">
      <c r="A240" s="14"/>
      <c r="B240" s="14"/>
      <c r="C240" s="14"/>
      <c r="D240" s="14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3"/>
    </row>
    <row r="241" spans="1:21" x14ac:dyDescent="0.25">
      <c r="A241" s="14"/>
      <c r="B241" s="14"/>
      <c r="C241" s="14"/>
      <c r="D241" s="14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3"/>
    </row>
    <row r="242" spans="1:21" x14ac:dyDescent="0.25">
      <c r="A242" s="14"/>
      <c r="B242" s="14"/>
      <c r="C242" s="14"/>
      <c r="D242" s="14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3"/>
    </row>
    <row r="243" spans="1:21" x14ac:dyDescent="0.25">
      <c r="A243" s="14"/>
      <c r="B243" s="14"/>
      <c r="C243" s="14"/>
      <c r="D243" s="14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3"/>
    </row>
    <row r="244" spans="1:21" x14ac:dyDescent="0.25">
      <c r="A244" s="14"/>
      <c r="B244" s="14"/>
      <c r="C244" s="14"/>
      <c r="D244" s="14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3"/>
    </row>
    <row r="245" spans="1:21" x14ac:dyDescent="0.25">
      <c r="A245" s="14"/>
      <c r="B245" s="14"/>
      <c r="C245" s="14"/>
      <c r="D245" s="14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3"/>
    </row>
    <row r="246" spans="1:21" x14ac:dyDescent="0.25">
      <c r="A246" s="14"/>
      <c r="B246" s="14"/>
      <c r="C246" s="14"/>
      <c r="D246" s="14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3"/>
    </row>
    <row r="247" spans="1:21" x14ac:dyDescent="0.25">
      <c r="A247" s="14"/>
      <c r="B247" s="14"/>
      <c r="C247" s="14"/>
      <c r="D247" s="14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3"/>
    </row>
    <row r="248" spans="1:21" x14ac:dyDescent="0.25">
      <c r="A248" s="14"/>
      <c r="B248" s="14"/>
      <c r="C248" s="14"/>
      <c r="D248" s="14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3"/>
    </row>
    <row r="249" spans="1:21" x14ac:dyDescent="0.25">
      <c r="A249" s="14"/>
      <c r="B249" s="14"/>
      <c r="C249" s="14"/>
      <c r="D249" s="14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3"/>
    </row>
    <row r="250" spans="1:21" x14ac:dyDescent="0.25">
      <c r="A250" s="14"/>
      <c r="B250" s="14"/>
      <c r="C250" s="14"/>
      <c r="D250" s="14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3"/>
    </row>
    <row r="251" spans="1:21" x14ac:dyDescent="0.25">
      <c r="A251" s="14"/>
      <c r="B251" s="14"/>
      <c r="C251" s="14"/>
      <c r="D251" s="14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3"/>
    </row>
    <row r="252" spans="1:21" x14ac:dyDescent="0.25">
      <c r="A252" s="14"/>
      <c r="B252" s="14"/>
      <c r="C252" s="14"/>
      <c r="D252" s="14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3"/>
    </row>
    <row r="253" spans="1:21" x14ac:dyDescent="0.25">
      <c r="A253" s="14"/>
      <c r="B253" s="14"/>
      <c r="C253" s="14"/>
      <c r="D253" s="14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3"/>
    </row>
    <row r="254" spans="1:21" x14ac:dyDescent="0.25">
      <c r="A254" s="14"/>
      <c r="B254" s="14"/>
      <c r="C254" s="14"/>
      <c r="D254" s="1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3"/>
    </row>
    <row r="255" spans="1:21" x14ac:dyDescent="0.25">
      <c r="A255" s="14"/>
      <c r="B255" s="14"/>
      <c r="C255" s="14"/>
      <c r="D255" s="14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3"/>
    </row>
    <row r="256" spans="1:21" x14ac:dyDescent="0.25">
      <c r="A256" s="14"/>
      <c r="B256" s="14"/>
      <c r="C256" s="14"/>
      <c r="D256" s="14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3"/>
    </row>
    <row r="257" spans="1:21" x14ac:dyDescent="0.25">
      <c r="A257" s="14"/>
      <c r="B257" s="14"/>
      <c r="C257" s="14"/>
      <c r="D257" s="14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3"/>
    </row>
    <row r="258" spans="1:21" x14ac:dyDescent="0.25">
      <c r="A258" s="14"/>
      <c r="B258" s="14"/>
      <c r="C258" s="14"/>
      <c r="D258" s="14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3"/>
    </row>
    <row r="259" spans="1:21" x14ac:dyDescent="0.25">
      <c r="A259" s="14"/>
      <c r="B259" s="14"/>
      <c r="C259" s="14"/>
      <c r="D259" s="14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3"/>
    </row>
    <row r="260" spans="1:21" x14ac:dyDescent="0.25">
      <c r="A260" s="14"/>
      <c r="B260" s="14"/>
      <c r="C260" s="14"/>
      <c r="D260" s="14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3"/>
    </row>
    <row r="261" spans="1:21" x14ac:dyDescent="0.25">
      <c r="A261" s="14"/>
      <c r="B261" s="14"/>
      <c r="C261" s="14"/>
      <c r="D261" s="14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3"/>
    </row>
    <row r="262" spans="1:21" x14ac:dyDescent="0.25">
      <c r="A262" s="14"/>
      <c r="B262" s="14"/>
      <c r="C262" s="14"/>
      <c r="D262" s="14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3"/>
    </row>
    <row r="263" spans="1:21" x14ac:dyDescent="0.25">
      <c r="A263" s="14"/>
      <c r="B263" s="14"/>
      <c r="C263" s="14"/>
      <c r="D263" s="14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3"/>
    </row>
    <row r="264" spans="1:21" x14ac:dyDescent="0.25">
      <c r="A264" s="14"/>
      <c r="B264" s="14"/>
      <c r="C264" s="14"/>
      <c r="D264" s="14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3"/>
    </row>
    <row r="265" spans="1:21" x14ac:dyDescent="0.25">
      <c r="A265" s="14"/>
      <c r="B265" s="14"/>
      <c r="C265" s="14"/>
      <c r="D265" s="14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3"/>
    </row>
    <row r="266" spans="1:21" x14ac:dyDescent="0.25">
      <c r="A266" s="14"/>
      <c r="B266" s="14"/>
      <c r="C266" s="14"/>
      <c r="D266" s="14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3"/>
    </row>
    <row r="267" spans="1:21" x14ac:dyDescent="0.25">
      <c r="A267" s="14"/>
      <c r="B267" s="14"/>
      <c r="C267" s="14"/>
      <c r="D267" s="14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3"/>
    </row>
    <row r="268" spans="1:21" x14ac:dyDescent="0.25">
      <c r="A268" s="14"/>
      <c r="B268" s="14"/>
      <c r="C268" s="14"/>
      <c r="D268" s="14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3"/>
    </row>
    <row r="269" spans="1:21" x14ac:dyDescent="0.25">
      <c r="A269" s="14"/>
      <c r="B269" s="14"/>
      <c r="C269" s="14"/>
      <c r="D269" s="14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3"/>
    </row>
    <row r="270" spans="1:21" x14ac:dyDescent="0.25">
      <c r="A270" s="14"/>
      <c r="B270" s="14"/>
      <c r="C270" s="14"/>
      <c r="D270" s="14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3"/>
    </row>
    <row r="271" spans="1:21" x14ac:dyDescent="0.25">
      <c r="A271" s="14"/>
      <c r="B271" s="14"/>
      <c r="C271" s="14"/>
      <c r="D271" s="14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3"/>
    </row>
    <row r="272" spans="1:21" x14ac:dyDescent="0.25">
      <c r="A272" s="14"/>
      <c r="B272" s="14"/>
      <c r="C272" s="14"/>
      <c r="D272" s="14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3"/>
    </row>
    <row r="273" spans="1:21" x14ac:dyDescent="0.25">
      <c r="A273" s="14"/>
      <c r="B273" s="14"/>
      <c r="C273" s="14"/>
      <c r="D273" s="14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3"/>
    </row>
    <row r="274" spans="1:21" x14ac:dyDescent="0.25">
      <c r="A274" s="14"/>
      <c r="B274" s="14"/>
      <c r="C274" s="14"/>
      <c r="D274" s="14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3"/>
    </row>
    <row r="275" spans="1:21" x14ac:dyDescent="0.25">
      <c r="A275" s="14"/>
      <c r="B275" s="14"/>
      <c r="C275" s="14"/>
      <c r="D275" s="14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3"/>
    </row>
    <row r="276" spans="1:21" x14ac:dyDescent="0.25">
      <c r="A276" s="14"/>
      <c r="B276" s="14"/>
      <c r="C276" s="14"/>
      <c r="D276" s="14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3"/>
    </row>
    <row r="277" spans="1:21" x14ac:dyDescent="0.25">
      <c r="A277" s="14"/>
      <c r="B277" s="14"/>
      <c r="C277" s="14"/>
      <c r="D277" s="14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3"/>
    </row>
    <row r="278" spans="1:21" x14ac:dyDescent="0.25">
      <c r="A278" s="14"/>
      <c r="B278" s="14"/>
      <c r="C278" s="14"/>
      <c r="D278" s="1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3"/>
    </row>
    <row r="279" spans="1:21" x14ac:dyDescent="0.25">
      <c r="A279" s="14"/>
      <c r="B279" s="14"/>
      <c r="C279" s="14"/>
      <c r="D279" s="14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3"/>
    </row>
    <row r="280" spans="1:21" x14ac:dyDescent="0.25">
      <c r="A280" s="14"/>
      <c r="B280" s="14"/>
      <c r="C280" s="14"/>
      <c r="D280" s="14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3"/>
    </row>
    <row r="281" spans="1:21" x14ac:dyDescent="0.25">
      <c r="A281" s="14"/>
      <c r="B281" s="14"/>
      <c r="C281" s="14"/>
      <c r="D281" s="14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3"/>
    </row>
    <row r="282" spans="1:21" x14ac:dyDescent="0.25">
      <c r="A282" s="14"/>
      <c r="B282" s="14"/>
      <c r="C282" s="14"/>
      <c r="D282" s="14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3"/>
    </row>
    <row r="283" spans="1:21" x14ac:dyDescent="0.25">
      <c r="A283" s="14"/>
      <c r="B283" s="14"/>
      <c r="C283" s="14"/>
      <c r="D283" s="14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3"/>
    </row>
    <row r="284" spans="1:21" x14ac:dyDescent="0.25">
      <c r="A284" s="14"/>
      <c r="B284" s="14"/>
      <c r="C284" s="14"/>
      <c r="D284" s="14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3"/>
    </row>
    <row r="285" spans="1:21" x14ac:dyDescent="0.25">
      <c r="A285" s="14"/>
      <c r="B285" s="14"/>
      <c r="C285" s="14"/>
      <c r="D285" s="14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3"/>
    </row>
    <row r="286" spans="1:21" x14ac:dyDescent="0.25">
      <c r="A286" s="14"/>
      <c r="B286" s="14"/>
      <c r="C286" s="14"/>
      <c r="D286" s="14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3"/>
    </row>
    <row r="287" spans="1:21" x14ac:dyDescent="0.25">
      <c r="A287" s="14"/>
      <c r="B287" s="14"/>
      <c r="C287" s="14"/>
      <c r="D287" s="14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3"/>
    </row>
    <row r="288" spans="1:21" x14ac:dyDescent="0.25">
      <c r="A288" s="14"/>
      <c r="B288" s="14"/>
      <c r="C288" s="14"/>
      <c r="D288" s="14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3"/>
    </row>
    <row r="289" spans="1:21" x14ac:dyDescent="0.25">
      <c r="A289" s="14"/>
      <c r="B289" s="14"/>
      <c r="C289" s="14"/>
      <c r="D289" s="14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3"/>
    </row>
    <row r="290" spans="1:21" x14ac:dyDescent="0.25">
      <c r="A290" s="14"/>
      <c r="B290" s="14"/>
      <c r="C290" s="14"/>
      <c r="D290" s="1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3"/>
    </row>
    <row r="291" spans="1:21" x14ac:dyDescent="0.25">
      <c r="A291" s="14"/>
      <c r="B291" s="14"/>
      <c r="C291" s="14"/>
      <c r="D291" s="14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3"/>
    </row>
    <row r="292" spans="1:21" x14ac:dyDescent="0.25">
      <c r="A292" s="14"/>
      <c r="B292" s="14"/>
      <c r="C292" s="14"/>
      <c r="D292" s="14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3"/>
    </row>
    <row r="293" spans="1:21" x14ac:dyDescent="0.25">
      <c r="A293" s="14"/>
      <c r="B293" s="14"/>
      <c r="C293" s="14"/>
      <c r="D293" s="14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3"/>
    </row>
    <row r="294" spans="1:21" x14ac:dyDescent="0.25">
      <c r="A294" s="14"/>
      <c r="B294" s="14"/>
      <c r="C294" s="14"/>
      <c r="D294" s="14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3"/>
    </row>
    <row r="295" spans="1:21" x14ac:dyDescent="0.25">
      <c r="A295" s="14"/>
      <c r="B295" s="14"/>
      <c r="C295" s="14"/>
      <c r="D295" s="14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3"/>
    </row>
    <row r="296" spans="1:21" x14ac:dyDescent="0.25">
      <c r="A296" s="14"/>
      <c r="B296" s="14"/>
      <c r="C296" s="14"/>
      <c r="D296" s="14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3"/>
    </row>
    <row r="297" spans="1:21" x14ac:dyDescent="0.25">
      <c r="A297" s="14"/>
      <c r="B297" s="14"/>
      <c r="C297" s="14"/>
      <c r="D297" s="14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3"/>
    </row>
    <row r="298" spans="1:21" x14ac:dyDescent="0.25">
      <c r="A298" s="14"/>
      <c r="B298" s="14"/>
      <c r="C298" s="14"/>
      <c r="D298" s="14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3"/>
    </row>
    <row r="299" spans="1:21" x14ac:dyDescent="0.25">
      <c r="A299" s="14"/>
      <c r="B299" s="14"/>
      <c r="C299" s="14"/>
      <c r="D299" s="14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3"/>
    </row>
    <row r="300" spans="1:21" x14ac:dyDescent="0.25">
      <c r="A300" s="14"/>
      <c r="B300" s="14"/>
      <c r="C300" s="14"/>
      <c r="D300" s="14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3"/>
    </row>
    <row r="301" spans="1:21" x14ac:dyDescent="0.25">
      <c r="A301" s="14"/>
      <c r="B301" s="14"/>
      <c r="C301" s="14"/>
      <c r="D301" s="14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3"/>
    </row>
    <row r="302" spans="1:21" x14ac:dyDescent="0.25">
      <c r="A302" s="14"/>
      <c r="B302" s="14"/>
      <c r="C302" s="14"/>
      <c r="D302" s="14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3"/>
    </row>
    <row r="303" spans="1:21" x14ac:dyDescent="0.25">
      <c r="A303" s="14"/>
      <c r="B303" s="14"/>
      <c r="C303" s="14"/>
      <c r="D303" s="14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3"/>
    </row>
    <row r="304" spans="1:21" x14ac:dyDescent="0.25">
      <c r="A304" s="14"/>
      <c r="B304" s="14"/>
      <c r="C304" s="14"/>
      <c r="D304" s="14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3"/>
    </row>
    <row r="305" spans="1:21" x14ac:dyDescent="0.25">
      <c r="A305" s="14"/>
      <c r="B305" s="14"/>
      <c r="C305" s="14"/>
      <c r="D305" s="14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3"/>
    </row>
    <row r="306" spans="1:21" x14ac:dyDescent="0.25">
      <c r="A306" s="14"/>
      <c r="B306" s="14"/>
      <c r="C306" s="14"/>
      <c r="D306" s="14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3"/>
    </row>
    <row r="307" spans="1:21" x14ac:dyDescent="0.25">
      <c r="A307" s="14"/>
      <c r="B307" s="14"/>
      <c r="C307" s="14"/>
      <c r="D307" s="14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3"/>
    </row>
    <row r="308" spans="1:21" x14ac:dyDescent="0.25">
      <c r="A308" s="14"/>
      <c r="B308" s="14"/>
      <c r="C308" s="14"/>
      <c r="D308" s="14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3"/>
    </row>
    <row r="309" spans="1:21" x14ac:dyDescent="0.25">
      <c r="A309" s="14"/>
      <c r="B309" s="14"/>
      <c r="C309" s="14"/>
      <c r="D309" s="14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3"/>
    </row>
    <row r="310" spans="1:21" x14ac:dyDescent="0.25">
      <c r="A310" s="14"/>
      <c r="B310" s="14"/>
      <c r="C310" s="14"/>
      <c r="D310" s="14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3"/>
    </row>
    <row r="311" spans="1:21" x14ac:dyDescent="0.25">
      <c r="A311" s="14"/>
      <c r="B311" s="14"/>
      <c r="C311" s="14"/>
      <c r="D311" s="14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3"/>
    </row>
    <row r="312" spans="1:21" x14ac:dyDescent="0.25">
      <c r="A312" s="14"/>
      <c r="B312" s="14"/>
      <c r="C312" s="14"/>
      <c r="D312" s="14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3"/>
    </row>
    <row r="313" spans="1:21" x14ac:dyDescent="0.25">
      <c r="A313" s="14"/>
      <c r="B313" s="14"/>
      <c r="C313" s="14"/>
      <c r="D313" s="14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3"/>
    </row>
    <row r="314" spans="1:21" x14ac:dyDescent="0.25">
      <c r="A314" s="14"/>
      <c r="B314" s="14"/>
      <c r="C314" s="14"/>
      <c r="D314" s="1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3"/>
    </row>
    <row r="315" spans="1:21" x14ac:dyDescent="0.25">
      <c r="A315" s="14"/>
      <c r="B315" s="14"/>
      <c r="C315" s="14"/>
      <c r="D315" s="14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3"/>
    </row>
    <row r="316" spans="1:21" x14ac:dyDescent="0.25">
      <c r="A316" s="14"/>
      <c r="B316" s="14"/>
      <c r="C316" s="14"/>
      <c r="D316" s="14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3"/>
    </row>
    <row r="317" spans="1:21" x14ac:dyDescent="0.25">
      <c r="A317" s="14"/>
      <c r="B317" s="14"/>
      <c r="C317" s="14"/>
      <c r="D317" s="14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3"/>
    </row>
    <row r="318" spans="1:21" x14ac:dyDescent="0.25">
      <c r="A318" s="14"/>
      <c r="B318" s="14"/>
      <c r="C318" s="14"/>
      <c r="D318" s="14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3"/>
    </row>
    <row r="319" spans="1:21" x14ac:dyDescent="0.25">
      <c r="A319" s="14"/>
      <c r="B319" s="14"/>
      <c r="C319" s="14"/>
      <c r="D319" s="14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3"/>
    </row>
    <row r="320" spans="1:21" x14ac:dyDescent="0.25">
      <c r="A320" s="14"/>
      <c r="B320" s="14"/>
      <c r="C320" s="14"/>
      <c r="D320" s="14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3"/>
    </row>
    <row r="321" spans="1:21" x14ac:dyDescent="0.25">
      <c r="A321" s="14"/>
      <c r="B321" s="14"/>
      <c r="C321" s="14"/>
      <c r="D321" s="14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3"/>
    </row>
    <row r="322" spans="1:21" x14ac:dyDescent="0.25">
      <c r="A322" s="14"/>
      <c r="B322" s="14"/>
      <c r="C322" s="14"/>
      <c r="D322" s="14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3"/>
    </row>
    <row r="323" spans="1:21" x14ac:dyDescent="0.25">
      <c r="A323" s="14"/>
      <c r="B323" s="14"/>
      <c r="C323" s="14"/>
      <c r="D323" s="14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3"/>
    </row>
    <row r="324" spans="1:21" x14ac:dyDescent="0.25">
      <c r="A324" s="14"/>
      <c r="B324" s="14"/>
      <c r="C324" s="14"/>
      <c r="D324" s="14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3"/>
    </row>
    <row r="325" spans="1:21" x14ac:dyDescent="0.25">
      <c r="A325" s="14"/>
      <c r="B325" s="14"/>
      <c r="C325" s="14"/>
      <c r="D325" s="14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3"/>
    </row>
    <row r="326" spans="1:21" x14ac:dyDescent="0.25">
      <c r="A326" s="14"/>
      <c r="B326" s="14"/>
      <c r="C326" s="14"/>
      <c r="D326" s="14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3"/>
    </row>
    <row r="327" spans="1:21" x14ac:dyDescent="0.25">
      <c r="A327" s="14"/>
      <c r="B327" s="14"/>
      <c r="C327" s="14"/>
      <c r="D327" s="14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3"/>
    </row>
    <row r="328" spans="1:21" x14ac:dyDescent="0.25">
      <c r="A328" s="14"/>
      <c r="B328" s="14"/>
      <c r="C328" s="14"/>
      <c r="D328" s="14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3"/>
    </row>
    <row r="329" spans="1:21" x14ac:dyDescent="0.25">
      <c r="A329" s="14"/>
      <c r="B329" s="14"/>
      <c r="C329" s="14"/>
      <c r="D329" s="14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3"/>
    </row>
    <row r="330" spans="1:21" x14ac:dyDescent="0.25">
      <c r="A330" s="14"/>
      <c r="B330" s="14"/>
      <c r="C330" s="14"/>
      <c r="D330" s="14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3"/>
    </row>
    <row r="331" spans="1:21" x14ac:dyDescent="0.25">
      <c r="A331" s="14"/>
      <c r="B331" s="14"/>
      <c r="C331" s="14"/>
      <c r="D331" s="14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3"/>
    </row>
    <row r="332" spans="1:21" x14ac:dyDescent="0.25">
      <c r="A332" s="14"/>
      <c r="B332" s="14"/>
      <c r="C332" s="14"/>
      <c r="D332" s="14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3"/>
    </row>
    <row r="333" spans="1:21" x14ac:dyDescent="0.25">
      <c r="A333" s="14"/>
      <c r="B333" s="14"/>
      <c r="C333" s="14"/>
      <c r="D333" s="14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3"/>
    </row>
    <row r="334" spans="1:21" x14ac:dyDescent="0.25">
      <c r="A334" s="14"/>
      <c r="B334" s="14"/>
      <c r="C334" s="14"/>
      <c r="D334" s="14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3"/>
    </row>
    <row r="335" spans="1:21" x14ac:dyDescent="0.25">
      <c r="A335" s="14"/>
      <c r="B335" s="14"/>
      <c r="C335" s="14"/>
      <c r="D335" s="14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3"/>
    </row>
    <row r="336" spans="1:21" x14ac:dyDescent="0.25">
      <c r="A336" s="14"/>
      <c r="B336" s="14"/>
      <c r="C336" s="14"/>
      <c r="D336" s="14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3"/>
    </row>
    <row r="337" spans="1:21" x14ac:dyDescent="0.25">
      <c r="A337" s="14"/>
      <c r="B337" s="14"/>
      <c r="C337" s="14"/>
      <c r="D337" s="14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3"/>
    </row>
    <row r="338" spans="1:21" x14ac:dyDescent="0.25">
      <c r="A338" s="14"/>
      <c r="B338" s="14"/>
      <c r="C338" s="14"/>
      <c r="D338" s="14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3"/>
    </row>
    <row r="339" spans="1:21" x14ac:dyDescent="0.25">
      <c r="A339" s="14"/>
      <c r="B339" s="14"/>
      <c r="C339" s="14"/>
      <c r="D339" s="14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3"/>
    </row>
    <row r="340" spans="1:21" x14ac:dyDescent="0.25">
      <c r="A340" s="14"/>
      <c r="B340" s="14"/>
      <c r="C340" s="14"/>
      <c r="D340" s="14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3"/>
    </row>
    <row r="341" spans="1:21" x14ac:dyDescent="0.25">
      <c r="A341" s="14"/>
      <c r="B341" s="14"/>
      <c r="C341" s="14"/>
      <c r="D341" s="14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3"/>
    </row>
    <row r="342" spans="1:21" x14ac:dyDescent="0.25">
      <c r="A342" s="14"/>
      <c r="B342" s="14"/>
      <c r="C342" s="14"/>
      <c r="D342" s="14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3"/>
    </row>
    <row r="343" spans="1:21" x14ac:dyDescent="0.25">
      <c r="A343" s="14"/>
      <c r="B343" s="14"/>
      <c r="C343" s="14"/>
      <c r="D343" s="14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3"/>
    </row>
    <row r="344" spans="1:21" x14ac:dyDescent="0.25">
      <c r="A344" s="14"/>
      <c r="B344" s="14"/>
      <c r="C344" s="14"/>
      <c r="D344" s="1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3"/>
    </row>
    <row r="345" spans="1:21" x14ac:dyDescent="0.25">
      <c r="A345" s="14"/>
      <c r="B345" s="14"/>
      <c r="C345" s="14"/>
      <c r="D345" s="14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3"/>
    </row>
    <row r="346" spans="1:21" x14ac:dyDescent="0.25">
      <c r="A346" s="14"/>
      <c r="B346" s="14"/>
      <c r="C346" s="14"/>
      <c r="D346" s="14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3"/>
    </row>
    <row r="347" spans="1:21" x14ac:dyDescent="0.25">
      <c r="A347" s="14"/>
      <c r="B347" s="14"/>
      <c r="C347" s="14"/>
      <c r="D347" s="14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3"/>
    </row>
    <row r="348" spans="1:21" x14ac:dyDescent="0.25">
      <c r="A348" s="14"/>
      <c r="B348" s="14"/>
      <c r="C348" s="14"/>
      <c r="D348" s="14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3"/>
    </row>
    <row r="349" spans="1:21" x14ac:dyDescent="0.25">
      <c r="A349" s="14"/>
      <c r="B349" s="14"/>
      <c r="C349" s="14"/>
      <c r="D349" s="14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3"/>
    </row>
    <row r="350" spans="1:21" x14ac:dyDescent="0.25">
      <c r="A350" s="14"/>
      <c r="B350" s="14"/>
      <c r="C350" s="14"/>
      <c r="D350" s="14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3"/>
    </row>
    <row r="351" spans="1:21" x14ac:dyDescent="0.25">
      <c r="A351" s="14"/>
      <c r="B351" s="14"/>
      <c r="C351" s="14"/>
      <c r="D351" s="14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3"/>
    </row>
    <row r="352" spans="1:21" x14ac:dyDescent="0.25">
      <c r="A352" s="14"/>
      <c r="B352" s="14"/>
      <c r="C352" s="14"/>
      <c r="D352" s="14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3"/>
    </row>
    <row r="353" spans="1:21" x14ac:dyDescent="0.25">
      <c r="A353" s="14"/>
      <c r="B353" s="14"/>
      <c r="C353" s="14"/>
      <c r="D353" s="14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3"/>
    </row>
    <row r="354" spans="1:21" x14ac:dyDescent="0.25">
      <c r="A354" s="14"/>
      <c r="B354" s="14"/>
      <c r="C354" s="14"/>
      <c r="D354" s="1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3"/>
    </row>
    <row r="355" spans="1:21" x14ac:dyDescent="0.25">
      <c r="A355" s="14"/>
      <c r="B355" s="14"/>
      <c r="C355" s="14"/>
      <c r="D355" s="14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3"/>
    </row>
    <row r="356" spans="1:21" x14ac:dyDescent="0.25">
      <c r="A356" s="14"/>
      <c r="B356" s="14"/>
      <c r="C356" s="14"/>
      <c r="D356" s="14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3"/>
    </row>
    <row r="357" spans="1:21" x14ac:dyDescent="0.25">
      <c r="A357" s="14"/>
      <c r="B357" s="14"/>
      <c r="C357" s="14"/>
      <c r="D357" s="14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3"/>
    </row>
    <row r="358" spans="1:21" x14ac:dyDescent="0.25">
      <c r="A358" s="14"/>
      <c r="B358" s="14"/>
      <c r="C358" s="14"/>
      <c r="D358" s="14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3"/>
    </row>
    <row r="359" spans="1:21" x14ac:dyDescent="0.25">
      <c r="A359" s="14"/>
      <c r="B359" s="14"/>
      <c r="C359" s="14"/>
      <c r="D359" s="14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3"/>
    </row>
    <row r="360" spans="1:21" x14ac:dyDescent="0.25">
      <c r="A360" s="14"/>
      <c r="B360" s="14"/>
      <c r="C360" s="14"/>
      <c r="D360" s="14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3"/>
    </row>
    <row r="361" spans="1:21" x14ac:dyDescent="0.25">
      <c r="A361" s="14"/>
      <c r="B361" s="14"/>
      <c r="C361" s="14"/>
      <c r="D361" s="14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3"/>
    </row>
    <row r="362" spans="1:21" x14ac:dyDescent="0.25">
      <c r="A362" s="14"/>
      <c r="B362" s="14"/>
      <c r="C362" s="14"/>
      <c r="D362" s="14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3"/>
    </row>
    <row r="363" spans="1:21" x14ac:dyDescent="0.25">
      <c r="A363" s="14"/>
      <c r="B363" s="14"/>
      <c r="C363" s="14"/>
      <c r="D363" s="14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3"/>
    </row>
    <row r="364" spans="1:21" x14ac:dyDescent="0.25">
      <c r="A364" s="14"/>
      <c r="B364" s="14"/>
      <c r="C364" s="14"/>
      <c r="D364" s="1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3"/>
    </row>
    <row r="365" spans="1:21" x14ac:dyDescent="0.25">
      <c r="A365" s="14"/>
      <c r="B365" s="14"/>
      <c r="C365" s="14"/>
      <c r="D365" s="14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3"/>
    </row>
    <row r="366" spans="1:21" x14ac:dyDescent="0.25">
      <c r="A366" s="14"/>
      <c r="B366" s="14"/>
      <c r="C366" s="14"/>
      <c r="D366" s="14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3"/>
    </row>
    <row r="367" spans="1:21" x14ac:dyDescent="0.25">
      <c r="A367" s="14"/>
      <c r="B367" s="14"/>
      <c r="C367" s="14"/>
      <c r="D367" s="14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3"/>
    </row>
    <row r="368" spans="1:21" x14ac:dyDescent="0.25">
      <c r="A368" s="14"/>
      <c r="B368" s="14"/>
      <c r="C368" s="14"/>
      <c r="D368" s="14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3"/>
    </row>
    <row r="369" spans="1:21" x14ac:dyDescent="0.25">
      <c r="A369" s="14"/>
      <c r="B369" s="14"/>
      <c r="C369" s="14"/>
      <c r="D369" s="14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3"/>
    </row>
    <row r="370" spans="1:21" x14ac:dyDescent="0.25">
      <c r="A370" s="14"/>
      <c r="B370" s="14"/>
      <c r="C370" s="14"/>
      <c r="D370" s="14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3"/>
    </row>
    <row r="371" spans="1:21" x14ac:dyDescent="0.25">
      <c r="A371" s="14"/>
      <c r="B371" s="14"/>
      <c r="C371" s="14"/>
      <c r="D371" s="14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3"/>
    </row>
    <row r="372" spans="1:21" x14ac:dyDescent="0.25">
      <c r="A372" s="14"/>
      <c r="B372" s="14"/>
      <c r="C372" s="14"/>
      <c r="D372" s="14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3"/>
    </row>
    <row r="373" spans="1:21" x14ac:dyDescent="0.25">
      <c r="A373" s="14"/>
      <c r="B373" s="14"/>
      <c r="C373" s="14"/>
      <c r="D373" s="14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3"/>
    </row>
    <row r="374" spans="1:21" x14ac:dyDescent="0.25">
      <c r="A374" s="14"/>
      <c r="B374" s="14"/>
      <c r="C374" s="14"/>
      <c r="D374" s="14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3"/>
    </row>
    <row r="375" spans="1:21" x14ac:dyDescent="0.25">
      <c r="A375" s="14"/>
      <c r="B375" s="14"/>
      <c r="C375" s="14"/>
      <c r="D375" s="14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3"/>
    </row>
    <row r="376" spans="1:21" x14ac:dyDescent="0.25">
      <c r="A376" s="14"/>
      <c r="B376" s="14"/>
      <c r="C376" s="14"/>
      <c r="D376" s="14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3"/>
    </row>
    <row r="377" spans="1:21" x14ac:dyDescent="0.25">
      <c r="A377" s="14"/>
      <c r="B377" s="14"/>
      <c r="C377" s="14"/>
      <c r="D377" s="14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3"/>
    </row>
    <row r="378" spans="1:21" x14ac:dyDescent="0.25">
      <c r="A378" s="14"/>
      <c r="B378" s="14"/>
      <c r="C378" s="14"/>
      <c r="D378" s="14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3"/>
    </row>
    <row r="379" spans="1:21" x14ac:dyDescent="0.25">
      <c r="A379" s="14"/>
      <c r="B379" s="14"/>
      <c r="C379" s="14"/>
      <c r="D379" s="14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3"/>
    </row>
    <row r="380" spans="1:21" x14ac:dyDescent="0.25">
      <c r="A380" s="14"/>
      <c r="B380" s="14"/>
      <c r="C380" s="14"/>
      <c r="D380" s="14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3"/>
    </row>
    <row r="381" spans="1:21" x14ac:dyDescent="0.25">
      <c r="A381" s="14"/>
      <c r="B381" s="14"/>
      <c r="C381" s="14"/>
      <c r="D381" s="14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3"/>
    </row>
    <row r="382" spans="1:21" x14ac:dyDescent="0.25">
      <c r="A382" s="14"/>
      <c r="B382" s="14"/>
      <c r="C382" s="14"/>
      <c r="D382" s="14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3"/>
    </row>
    <row r="383" spans="1:21" x14ac:dyDescent="0.25">
      <c r="A383" s="14"/>
      <c r="B383" s="14"/>
      <c r="C383" s="14"/>
      <c r="D383" s="14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3"/>
    </row>
    <row r="384" spans="1:21" x14ac:dyDescent="0.25">
      <c r="A384" s="14"/>
      <c r="B384" s="14"/>
      <c r="C384" s="14"/>
      <c r="D384" s="14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3"/>
    </row>
    <row r="385" spans="1:21" x14ac:dyDescent="0.25">
      <c r="A385" s="14"/>
      <c r="B385" s="14"/>
      <c r="C385" s="14"/>
      <c r="D385" s="14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3"/>
    </row>
    <row r="386" spans="1:21" x14ac:dyDescent="0.25">
      <c r="A386" s="14"/>
      <c r="B386" s="14"/>
      <c r="C386" s="14"/>
      <c r="D386" s="14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3"/>
    </row>
    <row r="387" spans="1:21" x14ac:dyDescent="0.25">
      <c r="A387" s="14"/>
      <c r="B387" s="14"/>
      <c r="C387" s="14"/>
      <c r="D387" s="14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3"/>
    </row>
    <row r="388" spans="1:21" x14ac:dyDescent="0.25">
      <c r="A388" s="14"/>
      <c r="B388" s="14"/>
      <c r="C388" s="14"/>
      <c r="D388" s="14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3"/>
    </row>
    <row r="389" spans="1:21" x14ac:dyDescent="0.25">
      <c r="A389" s="14"/>
      <c r="B389" s="14"/>
      <c r="C389" s="14"/>
      <c r="D389" s="14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3"/>
    </row>
    <row r="390" spans="1:21" x14ac:dyDescent="0.25">
      <c r="A390" s="14"/>
      <c r="B390" s="14"/>
      <c r="C390" s="14"/>
      <c r="D390" s="14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3"/>
    </row>
    <row r="391" spans="1:21" x14ac:dyDescent="0.25">
      <c r="A391" s="14"/>
      <c r="B391" s="14"/>
      <c r="C391" s="14"/>
      <c r="D391" s="14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3"/>
    </row>
    <row r="392" spans="1:21" x14ac:dyDescent="0.25">
      <c r="A392" s="14"/>
      <c r="B392" s="14"/>
      <c r="C392" s="14"/>
      <c r="D392" s="14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3"/>
    </row>
    <row r="393" spans="1:21" x14ac:dyDescent="0.25">
      <c r="A393" s="14"/>
      <c r="B393" s="14"/>
      <c r="C393" s="14"/>
      <c r="D393" s="14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3"/>
    </row>
    <row r="394" spans="1:21" x14ac:dyDescent="0.25">
      <c r="A394" s="14"/>
      <c r="B394" s="14"/>
      <c r="C394" s="14"/>
      <c r="D394" s="14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3"/>
    </row>
    <row r="395" spans="1:21" x14ac:dyDescent="0.25">
      <c r="A395" s="14"/>
      <c r="B395" s="14"/>
      <c r="C395" s="14"/>
      <c r="D395" s="14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3"/>
    </row>
    <row r="396" spans="1:21" x14ac:dyDescent="0.25">
      <c r="A396" s="14"/>
      <c r="B396" s="14"/>
      <c r="C396" s="14"/>
      <c r="D396" s="14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3"/>
    </row>
    <row r="397" spans="1:21" x14ac:dyDescent="0.25">
      <c r="A397" s="14"/>
      <c r="B397" s="14"/>
      <c r="C397" s="14"/>
      <c r="D397" s="14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3"/>
    </row>
    <row r="398" spans="1:21" x14ac:dyDescent="0.25">
      <c r="A398" s="14"/>
      <c r="B398" s="14"/>
      <c r="C398" s="14"/>
      <c r="D398" s="14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3"/>
    </row>
    <row r="399" spans="1:21" x14ac:dyDescent="0.25">
      <c r="A399" s="14"/>
      <c r="B399" s="14"/>
      <c r="C399" s="14"/>
      <c r="D399" s="14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3"/>
    </row>
    <row r="400" spans="1:21" x14ac:dyDescent="0.25">
      <c r="A400" s="14"/>
      <c r="B400" s="14"/>
      <c r="C400" s="14"/>
      <c r="D400" s="14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3"/>
    </row>
    <row r="401" spans="1:21" x14ac:dyDescent="0.25">
      <c r="A401" s="14"/>
      <c r="B401" s="14"/>
      <c r="C401" s="14"/>
      <c r="D401" s="14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3"/>
    </row>
    <row r="402" spans="1:21" x14ac:dyDescent="0.25">
      <c r="A402" s="14"/>
      <c r="B402" s="14"/>
      <c r="C402" s="14"/>
      <c r="D402" s="14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3"/>
    </row>
    <row r="403" spans="1:21" x14ac:dyDescent="0.25">
      <c r="A403" s="14"/>
      <c r="B403" s="14"/>
      <c r="C403" s="14"/>
      <c r="D403" s="14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3"/>
    </row>
    <row r="404" spans="1:21" x14ac:dyDescent="0.25">
      <c r="A404" s="14"/>
      <c r="B404" s="14"/>
      <c r="C404" s="14"/>
      <c r="D404" s="14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3"/>
    </row>
    <row r="405" spans="1:21" x14ac:dyDescent="0.25">
      <c r="A405" s="14"/>
      <c r="B405" s="14"/>
      <c r="C405" s="14"/>
      <c r="D405" s="14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3"/>
    </row>
    <row r="406" spans="1:21" x14ac:dyDescent="0.25">
      <c r="A406" s="14"/>
      <c r="B406" s="14"/>
      <c r="C406" s="14"/>
      <c r="D406" s="14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3"/>
    </row>
    <row r="407" spans="1:21" x14ac:dyDescent="0.25">
      <c r="A407" s="14"/>
      <c r="B407" s="14"/>
      <c r="C407" s="14"/>
      <c r="D407" s="14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3"/>
    </row>
    <row r="408" spans="1:21" x14ac:dyDescent="0.25">
      <c r="A408" s="14"/>
      <c r="B408" s="14"/>
      <c r="C408" s="14"/>
      <c r="D408" s="14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3"/>
    </row>
    <row r="409" spans="1:21" x14ac:dyDescent="0.25">
      <c r="A409" s="14"/>
      <c r="B409" s="14"/>
      <c r="C409" s="14"/>
      <c r="D409" s="14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3"/>
    </row>
    <row r="410" spans="1:21" x14ac:dyDescent="0.25">
      <c r="A410" s="14"/>
      <c r="B410" s="14"/>
      <c r="C410" s="14"/>
      <c r="D410" s="14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3"/>
    </row>
    <row r="411" spans="1:21" x14ac:dyDescent="0.25">
      <c r="A411" s="14"/>
      <c r="B411" s="14"/>
      <c r="C411" s="14"/>
      <c r="D411" s="14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3"/>
    </row>
    <row r="412" spans="1:21" x14ac:dyDescent="0.25">
      <c r="A412" s="14"/>
      <c r="B412" s="14"/>
      <c r="C412" s="14"/>
      <c r="D412" s="14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3"/>
    </row>
    <row r="413" spans="1:21" x14ac:dyDescent="0.25">
      <c r="A413" s="14"/>
      <c r="B413" s="14"/>
      <c r="C413" s="14"/>
      <c r="D413" s="14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3"/>
    </row>
    <row r="414" spans="1:21" x14ac:dyDescent="0.25">
      <c r="A414" s="14"/>
      <c r="B414" s="14"/>
      <c r="C414" s="14"/>
      <c r="D414" s="14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3"/>
    </row>
    <row r="415" spans="1:21" x14ac:dyDescent="0.25">
      <c r="A415" s="14"/>
      <c r="B415" s="14"/>
      <c r="C415" s="14"/>
      <c r="D415" s="14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3"/>
    </row>
    <row r="416" spans="1:21" x14ac:dyDescent="0.25">
      <c r="A416" s="14"/>
      <c r="B416" s="14"/>
      <c r="C416" s="14"/>
      <c r="D416" s="14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3"/>
    </row>
    <row r="417" spans="1:21" x14ac:dyDescent="0.25">
      <c r="A417" s="14"/>
      <c r="B417" s="14"/>
      <c r="C417" s="14"/>
      <c r="D417" s="14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3"/>
    </row>
    <row r="418" spans="1:21" x14ac:dyDescent="0.25">
      <c r="A418" s="14"/>
      <c r="B418" s="14"/>
      <c r="C418" s="14"/>
      <c r="D418" s="14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3"/>
    </row>
    <row r="419" spans="1:21" x14ac:dyDescent="0.25">
      <c r="A419" s="14"/>
      <c r="B419" s="14"/>
      <c r="C419" s="14"/>
      <c r="D419" s="14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3"/>
    </row>
    <row r="420" spans="1:21" x14ac:dyDescent="0.25">
      <c r="A420" s="14"/>
      <c r="B420" s="14"/>
      <c r="C420" s="14"/>
      <c r="D420" s="14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3"/>
    </row>
    <row r="421" spans="1:21" x14ac:dyDescent="0.25">
      <c r="A421" s="14"/>
      <c r="B421" s="14"/>
      <c r="C421" s="14"/>
      <c r="D421" s="14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3"/>
    </row>
    <row r="422" spans="1:21" x14ac:dyDescent="0.25">
      <c r="A422" s="14"/>
      <c r="B422" s="14"/>
      <c r="C422" s="14"/>
      <c r="D422" s="14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3"/>
    </row>
    <row r="423" spans="1:21" x14ac:dyDescent="0.25">
      <c r="A423" s="14"/>
      <c r="B423" s="14"/>
      <c r="C423" s="14"/>
      <c r="D423" s="14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3"/>
    </row>
    <row r="424" spans="1:21" x14ac:dyDescent="0.25">
      <c r="A424" s="14"/>
      <c r="B424" s="14"/>
      <c r="C424" s="14"/>
      <c r="D424" s="14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3"/>
    </row>
    <row r="425" spans="1:21" x14ac:dyDescent="0.25">
      <c r="A425" s="14"/>
      <c r="B425" s="14"/>
      <c r="C425" s="14"/>
      <c r="D425" s="14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3"/>
    </row>
    <row r="426" spans="1:21" x14ac:dyDescent="0.25">
      <c r="A426" s="14"/>
      <c r="B426" s="14"/>
      <c r="C426" s="14"/>
      <c r="D426" s="14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3"/>
    </row>
    <row r="427" spans="1:21" x14ac:dyDescent="0.25">
      <c r="A427" s="14"/>
      <c r="B427" s="14"/>
      <c r="C427" s="14"/>
      <c r="D427" s="14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3"/>
    </row>
    <row r="428" spans="1:21" x14ac:dyDescent="0.25">
      <c r="A428" s="14"/>
      <c r="B428" s="14"/>
      <c r="C428" s="14"/>
      <c r="D428" s="14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3"/>
    </row>
    <row r="429" spans="1:21" x14ac:dyDescent="0.25">
      <c r="A429" s="14"/>
      <c r="B429" s="14"/>
      <c r="C429" s="14"/>
      <c r="D429" s="14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3"/>
    </row>
    <row r="430" spans="1:21" x14ac:dyDescent="0.25">
      <c r="A430" s="14"/>
      <c r="B430" s="14"/>
      <c r="C430" s="14"/>
      <c r="D430" s="14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3"/>
    </row>
    <row r="431" spans="1:21" x14ac:dyDescent="0.25">
      <c r="A431" s="14"/>
      <c r="B431" s="14"/>
      <c r="C431" s="14"/>
      <c r="D431" s="14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3"/>
    </row>
    <row r="432" spans="1:21" x14ac:dyDescent="0.25">
      <c r="A432" s="14"/>
      <c r="B432" s="14"/>
      <c r="C432" s="14"/>
      <c r="D432" s="14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3"/>
    </row>
    <row r="433" spans="1:21" x14ac:dyDescent="0.25">
      <c r="A433" s="14"/>
      <c r="B433" s="14"/>
      <c r="C433" s="14"/>
      <c r="D433" s="14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3"/>
    </row>
    <row r="434" spans="1:21" x14ac:dyDescent="0.25">
      <c r="A434" s="14"/>
      <c r="B434" s="14"/>
      <c r="C434" s="14"/>
      <c r="D434" s="14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3"/>
    </row>
    <row r="435" spans="1:21" x14ac:dyDescent="0.25">
      <c r="A435" s="14"/>
      <c r="B435" s="14"/>
      <c r="C435" s="14"/>
      <c r="D435" s="14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3"/>
    </row>
    <row r="436" spans="1:21" x14ac:dyDescent="0.25">
      <c r="A436" s="14"/>
      <c r="B436" s="14"/>
      <c r="C436" s="14"/>
      <c r="D436" s="14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3"/>
    </row>
    <row r="437" spans="1:21" x14ac:dyDescent="0.25">
      <c r="A437" s="14"/>
      <c r="B437" s="14"/>
      <c r="C437" s="14"/>
      <c r="D437" s="14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3"/>
    </row>
    <row r="438" spans="1:21" x14ac:dyDescent="0.25">
      <c r="A438" s="14"/>
      <c r="B438" s="14"/>
      <c r="C438" s="14"/>
      <c r="D438" s="14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3"/>
    </row>
    <row r="439" spans="1:21" x14ac:dyDescent="0.25">
      <c r="A439" s="14"/>
      <c r="B439" s="14"/>
      <c r="C439" s="14"/>
      <c r="D439" s="14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3"/>
    </row>
    <row r="440" spans="1:21" x14ac:dyDescent="0.25">
      <c r="A440" s="14"/>
      <c r="B440" s="14"/>
      <c r="C440" s="14"/>
      <c r="D440" s="14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3"/>
    </row>
    <row r="441" spans="1:21" x14ac:dyDescent="0.25">
      <c r="A441" s="14"/>
      <c r="B441" s="14"/>
      <c r="C441" s="14"/>
      <c r="D441" s="14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3"/>
    </row>
    <row r="442" spans="1:21" x14ac:dyDescent="0.25">
      <c r="A442" s="14"/>
      <c r="B442" s="14"/>
      <c r="C442" s="14"/>
      <c r="D442" s="14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3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G6" sqref="G6:G8"/>
    </sheetView>
  </sheetViews>
  <sheetFormatPr defaultRowHeight="15" x14ac:dyDescent="0.25"/>
  <cols>
    <col min="1" max="1" width="10.5703125" bestFit="1" customWidth="1"/>
    <col min="3" max="3" width="13.7109375" customWidth="1"/>
  </cols>
  <sheetData>
    <row r="1" spans="1:8" x14ac:dyDescent="0.25">
      <c r="A1" s="52" t="s">
        <v>14</v>
      </c>
      <c r="B1" s="52" t="s">
        <v>15</v>
      </c>
      <c r="C1" s="52" t="s">
        <v>16</v>
      </c>
      <c r="D1" s="52" t="s">
        <v>1</v>
      </c>
      <c r="E1" s="51" t="s">
        <v>17</v>
      </c>
      <c r="F1" s="51" t="s">
        <v>18</v>
      </c>
      <c r="G1" s="51" t="s">
        <v>89</v>
      </c>
      <c r="H1" s="52" t="s">
        <v>13</v>
      </c>
    </row>
    <row r="2" spans="1:8" x14ac:dyDescent="0.25">
      <c r="A2" s="32">
        <v>43935</v>
      </c>
      <c r="B2" s="2" t="s">
        <v>80</v>
      </c>
      <c r="C2" s="2" t="s">
        <v>18</v>
      </c>
      <c r="D2" s="33">
        <v>6434</v>
      </c>
      <c r="E2" s="33"/>
      <c r="F2" s="33">
        <v>6434</v>
      </c>
      <c r="G2" s="33"/>
      <c r="H2" s="33"/>
    </row>
    <row r="3" spans="1:8" x14ac:dyDescent="0.25">
      <c r="A3" s="32">
        <v>43980</v>
      </c>
      <c r="B3" s="2" t="s">
        <v>80</v>
      </c>
      <c r="C3" s="2" t="s">
        <v>17</v>
      </c>
      <c r="D3" s="33">
        <v>347</v>
      </c>
      <c r="E3" s="33">
        <v>347</v>
      </c>
      <c r="F3" s="33"/>
      <c r="G3" s="33"/>
      <c r="H3" s="33"/>
    </row>
    <row r="4" spans="1:8" x14ac:dyDescent="0.25">
      <c r="A4" s="32">
        <v>43994</v>
      </c>
      <c r="B4" s="2" t="s">
        <v>75</v>
      </c>
      <c r="C4" s="2" t="s">
        <v>13</v>
      </c>
      <c r="D4" s="33">
        <v>1016.51</v>
      </c>
      <c r="E4" s="33"/>
      <c r="F4" s="33"/>
      <c r="H4" s="33">
        <v>1016.51</v>
      </c>
    </row>
    <row r="5" spans="1:8" x14ac:dyDescent="0.25">
      <c r="A5" s="32">
        <v>44133</v>
      </c>
      <c r="B5" s="2" t="s">
        <v>80</v>
      </c>
      <c r="C5" s="2" t="s">
        <v>17</v>
      </c>
      <c r="D5" s="33">
        <v>347</v>
      </c>
      <c r="E5" s="33">
        <v>347</v>
      </c>
      <c r="F5" s="33"/>
      <c r="G5" s="33"/>
      <c r="H5" s="33"/>
    </row>
    <row r="6" spans="1:8" x14ac:dyDescent="0.25">
      <c r="A6" s="32">
        <v>44181</v>
      </c>
      <c r="B6" s="2" t="s">
        <v>121</v>
      </c>
      <c r="C6" s="2" t="s">
        <v>89</v>
      </c>
      <c r="D6" s="33">
        <v>1000</v>
      </c>
      <c r="E6" s="33"/>
      <c r="F6" s="33"/>
      <c r="G6" s="33">
        <v>1000</v>
      </c>
      <c r="H6" s="33"/>
    </row>
    <row r="7" spans="1:8" x14ac:dyDescent="0.25">
      <c r="A7" s="32">
        <v>44270</v>
      </c>
      <c r="B7" s="2" t="s">
        <v>75</v>
      </c>
      <c r="C7" s="2" t="s">
        <v>13</v>
      </c>
      <c r="D7" s="33">
        <v>745.93</v>
      </c>
      <c r="E7" s="33"/>
      <c r="F7" s="33"/>
      <c r="G7" s="33"/>
      <c r="H7" s="33">
        <v>745.93</v>
      </c>
    </row>
    <row r="8" spans="1:8" x14ac:dyDescent="0.25">
      <c r="A8" s="32">
        <v>44278</v>
      </c>
      <c r="B8" s="2" t="s">
        <v>104</v>
      </c>
      <c r="C8" s="2" t="s">
        <v>139</v>
      </c>
      <c r="D8" s="2">
        <v>692.38</v>
      </c>
      <c r="E8" s="2"/>
      <c r="F8" s="2"/>
      <c r="G8" s="2">
        <v>692.38</v>
      </c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33">
        <f>SUM(D2:D11)</f>
        <v>10582.82</v>
      </c>
      <c r="E12" s="33">
        <f t="shared" ref="E12:H12" si="0">SUM(E2:E11)</f>
        <v>694</v>
      </c>
      <c r="F12" s="33">
        <f t="shared" si="0"/>
        <v>6434</v>
      </c>
      <c r="G12" s="33">
        <f t="shared" si="0"/>
        <v>1692.38</v>
      </c>
      <c r="H12" s="33">
        <f t="shared" si="0"/>
        <v>1762.44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30"/>
  <sheetViews>
    <sheetView view="pageLayout" zoomScaleNormal="100" workbookViewId="0">
      <selection activeCell="C3" sqref="C3:G17"/>
    </sheetView>
  </sheetViews>
  <sheetFormatPr defaultRowHeight="15" x14ac:dyDescent="0.25"/>
  <sheetData>
    <row r="3" spans="3:9" x14ac:dyDescent="0.25">
      <c r="C3" t="s">
        <v>111</v>
      </c>
      <c r="G3" s="3">
        <v>13920.9</v>
      </c>
    </row>
    <row r="4" spans="3:9" x14ac:dyDescent="0.25">
      <c r="C4" t="s">
        <v>19</v>
      </c>
      <c r="G4" s="3">
        <f>Income!D12</f>
        <v>10582.82</v>
      </c>
    </row>
    <row r="5" spans="3:9" x14ac:dyDescent="0.25">
      <c r="G5" s="4">
        <f>G3+G4</f>
        <v>24503.72</v>
      </c>
    </row>
    <row r="6" spans="3:9" x14ac:dyDescent="0.25">
      <c r="C6" t="s">
        <v>20</v>
      </c>
      <c r="G6" s="3">
        <f>Expenses!E96</f>
        <v>9010.6299999999992</v>
      </c>
    </row>
    <row r="7" spans="3:9" ht="15.75" thickBot="1" x14ac:dyDescent="0.3">
      <c r="C7" t="s">
        <v>21</v>
      </c>
      <c r="G7" s="5">
        <f>G5-G6</f>
        <v>15493.090000000002</v>
      </c>
    </row>
    <row r="11" spans="3:9" x14ac:dyDescent="0.25">
      <c r="H11" t="s">
        <v>22</v>
      </c>
      <c r="I11" s="3">
        <f>G7-G17</f>
        <v>0</v>
      </c>
    </row>
    <row r="12" spans="3:9" x14ac:dyDescent="0.25">
      <c r="C12" t="s">
        <v>23</v>
      </c>
    </row>
    <row r="13" spans="3:9" x14ac:dyDescent="0.25">
      <c r="C13" t="s">
        <v>138</v>
      </c>
      <c r="G13" s="3">
        <v>7331.39</v>
      </c>
    </row>
    <row r="14" spans="3:9" x14ac:dyDescent="0.25">
      <c r="C14" t="s">
        <v>71</v>
      </c>
      <c r="G14" s="3">
        <v>8161.7</v>
      </c>
    </row>
    <row r="15" spans="3:9" x14ac:dyDescent="0.25">
      <c r="G15" s="4">
        <f>G13+G14</f>
        <v>15493.09</v>
      </c>
    </row>
    <row r="16" spans="3:9" x14ac:dyDescent="0.25">
      <c r="C16" t="s">
        <v>24</v>
      </c>
      <c r="G16" s="3"/>
    </row>
    <row r="17" spans="2:8" ht="15.75" thickBot="1" x14ac:dyDescent="0.3">
      <c r="G17" s="5">
        <f>G15-G16</f>
        <v>15493.09</v>
      </c>
    </row>
    <row r="21" spans="2:8" x14ac:dyDescent="0.25">
      <c r="B21" s="7"/>
      <c r="C21" s="6"/>
      <c r="D21" s="6"/>
      <c r="E21" s="6"/>
      <c r="F21" s="6"/>
      <c r="G21" s="6"/>
      <c r="H21" s="8"/>
    </row>
    <row r="22" spans="2:8" x14ac:dyDescent="0.25">
      <c r="B22" s="9"/>
      <c r="H22" s="10"/>
    </row>
    <row r="23" spans="2:8" x14ac:dyDescent="0.25">
      <c r="B23" s="9"/>
      <c r="C23" t="s">
        <v>25</v>
      </c>
      <c r="E23" t="s">
        <v>26</v>
      </c>
      <c r="H23" s="10"/>
    </row>
    <row r="24" spans="2:8" x14ac:dyDescent="0.25">
      <c r="B24" s="9"/>
      <c r="G24" t="s">
        <v>27</v>
      </c>
      <c r="H24" s="10"/>
    </row>
    <row r="25" spans="2:8" x14ac:dyDescent="0.25">
      <c r="B25" s="9"/>
      <c r="H25" s="10"/>
    </row>
    <row r="26" spans="2:8" x14ac:dyDescent="0.25">
      <c r="B26" s="9"/>
      <c r="C26" t="s">
        <v>28</v>
      </c>
      <c r="E26" t="s">
        <v>29</v>
      </c>
      <c r="H26" s="10"/>
    </row>
    <row r="27" spans="2:8" x14ac:dyDescent="0.25">
      <c r="B27" s="9"/>
      <c r="H27" s="10"/>
    </row>
    <row r="28" spans="2:8" x14ac:dyDescent="0.25">
      <c r="B28" s="9"/>
      <c r="H28" s="10"/>
    </row>
    <row r="29" spans="2:8" x14ac:dyDescent="0.25">
      <c r="B29" s="9"/>
      <c r="H29" s="10"/>
    </row>
    <row r="30" spans="2:8" x14ac:dyDescent="0.25">
      <c r="B30" s="11"/>
      <c r="C30" s="12"/>
      <c r="D30" s="12"/>
      <c r="E30" s="12"/>
      <c r="F30" s="12"/>
      <c r="G30" s="12"/>
      <c r="H30" s="13"/>
    </row>
  </sheetData>
  <pageMargins left="0.7" right="0.7" top="0.75" bottom="0.75" header="0.3" footer="0.3"/>
  <pageSetup paperSize="9" orientation="portrait" r:id="rId1"/>
  <headerFooter>
    <oddHeader>&amp;LBank Reconciliation&amp;CEast Sutton Parish Council&amp;RY/E 31/3/21</oddHead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view="pageLayout" topLeftCell="A10" zoomScaleNormal="100" workbookViewId="0">
      <selection activeCell="F13" sqref="F13"/>
    </sheetView>
  </sheetViews>
  <sheetFormatPr defaultRowHeight="15" x14ac:dyDescent="0.25"/>
  <cols>
    <col min="1" max="1" width="30.85546875" customWidth="1"/>
    <col min="5" max="5" width="12.7109375" customWidth="1"/>
    <col min="6" max="6" width="15.140625" customWidth="1"/>
  </cols>
  <sheetData>
    <row r="1" spans="1:6" x14ac:dyDescent="0.25">
      <c r="A1" s="2"/>
      <c r="B1" s="19" t="s">
        <v>47</v>
      </c>
      <c r="C1" s="19" t="s">
        <v>51</v>
      </c>
      <c r="D1" s="19" t="s">
        <v>48</v>
      </c>
      <c r="E1" s="19" t="s">
        <v>49</v>
      </c>
      <c r="F1" s="2" t="s">
        <v>89</v>
      </c>
    </row>
    <row r="2" spans="1:6" x14ac:dyDescent="0.25">
      <c r="A2" s="18" t="s">
        <v>118</v>
      </c>
      <c r="B2" s="2">
        <v>1000</v>
      </c>
      <c r="C2" s="2"/>
      <c r="D2" s="20" t="e">
        <f>Expenses!#REF!</f>
        <v>#REF!</v>
      </c>
      <c r="E2" s="20" t="e">
        <f>B2-C2-D2</f>
        <v>#REF!</v>
      </c>
      <c r="F2" s="2"/>
    </row>
    <row r="3" spans="1:6" x14ac:dyDescent="0.25">
      <c r="A3" s="18" t="s">
        <v>30</v>
      </c>
      <c r="B3" s="2">
        <v>675</v>
      </c>
      <c r="C3" s="2"/>
      <c r="D3" s="20" t="e">
        <f>Expenses!#REF!</f>
        <v>#REF!</v>
      </c>
      <c r="E3" s="20" t="e">
        <f t="shared" ref="E3:E23" si="0">B3-C3-D3</f>
        <v>#REF!</v>
      </c>
      <c r="F3" s="2"/>
    </row>
    <row r="4" spans="1:6" x14ac:dyDescent="0.25">
      <c r="A4" s="18" t="s">
        <v>31</v>
      </c>
      <c r="B4" s="2">
        <v>200</v>
      </c>
      <c r="C4" s="2"/>
      <c r="D4" s="20"/>
      <c r="E4" s="20">
        <f t="shared" si="0"/>
        <v>200</v>
      </c>
      <c r="F4" s="2"/>
    </row>
    <row r="5" spans="1:6" x14ac:dyDescent="0.25">
      <c r="A5" s="18" t="s">
        <v>32</v>
      </c>
      <c r="B5" s="2">
        <v>200</v>
      </c>
      <c r="C5" s="2"/>
      <c r="D5" s="20" t="e">
        <f>Expenses!#REF!-Expenses!M16</f>
        <v>#REF!</v>
      </c>
      <c r="E5" s="20" t="e">
        <f t="shared" si="0"/>
        <v>#REF!</v>
      </c>
      <c r="F5" s="2"/>
    </row>
    <row r="6" spans="1:6" x14ac:dyDescent="0.25">
      <c r="A6" s="18" t="s">
        <v>33</v>
      </c>
      <c r="B6" s="2">
        <v>5000</v>
      </c>
      <c r="C6" s="2"/>
      <c r="D6" s="20"/>
      <c r="E6" s="20">
        <f t="shared" si="0"/>
        <v>5000</v>
      </c>
      <c r="F6" s="2"/>
    </row>
    <row r="7" spans="1:6" x14ac:dyDescent="0.25">
      <c r="A7" s="18" t="s">
        <v>34</v>
      </c>
      <c r="B7" s="2">
        <v>2700</v>
      </c>
      <c r="C7" s="2"/>
      <c r="D7" s="20" t="e">
        <f>Expenses!#REF!+Expenses!#REF!</f>
        <v>#REF!</v>
      </c>
      <c r="E7" s="20" t="e">
        <f t="shared" si="0"/>
        <v>#REF!</v>
      </c>
      <c r="F7" s="2"/>
    </row>
    <row r="8" spans="1:6" x14ac:dyDescent="0.25">
      <c r="A8" s="18" t="s">
        <v>35</v>
      </c>
      <c r="B8" s="2">
        <v>880</v>
      </c>
      <c r="C8" s="20"/>
      <c r="D8" s="20" t="e">
        <f>Expenses!#REF!</f>
        <v>#REF!</v>
      </c>
      <c r="E8" s="20" t="e">
        <f t="shared" si="0"/>
        <v>#REF!</v>
      </c>
      <c r="F8" s="2"/>
    </row>
    <row r="9" spans="1:6" x14ac:dyDescent="0.25">
      <c r="A9" s="18" t="s">
        <v>98</v>
      </c>
      <c r="B9" s="2">
        <v>250</v>
      </c>
      <c r="C9" s="2"/>
      <c r="D9" s="20" t="e">
        <f>Expenses!#REF!</f>
        <v>#REF!</v>
      </c>
      <c r="E9" s="20" t="e">
        <f t="shared" si="0"/>
        <v>#REF!</v>
      </c>
      <c r="F9" s="2"/>
    </row>
    <row r="10" spans="1:6" x14ac:dyDescent="0.25">
      <c r="A10" s="18" t="s">
        <v>36</v>
      </c>
      <c r="B10" s="2">
        <v>25</v>
      </c>
      <c r="C10" s="2"/>
      <c r="D10" s="20"/>
      <c r="E10" s="20">
        <f t="shared" si="0"/>
        <v>25</v>
      </c>
      <c r="F10" s="2"/>
    </row>
    <row r="11" spans="1:6" x14ac:dyDescent="0.25">
      <c r="A11" s="18" t="s">
        <v>72</v>
      </c>
      <c r="B11" s="2">
        <v>150</v>
      </c>
      <c r="C11" s="2"/>
      <c r="D11" s="20"/>
      <c r="E11" s="20">
        <f t="shared" si="0"/>
        <v>150</v>
      </c>
      <c r="F11" s="2"/>
    </row>
    <row r="12" spans="1:6" x14ac:dyDescent="0.25">
      <c r="A12" s="18" t="s">
        <v>37</v>
      </c>
      <c r="B12" s="2">
        <v>501</v>
      </c>
      <c r="C12" s="2"/>
      <c r="D12" s="20" t="e">
        <f>Expenses!#REF!</f>
        <v>#REF!</v>
      </c>
      <c r="E12" s="20" t="e">
        <f t="shared" si="0"/>
        <v>#REF!</v>
      </c>
      <c r="F12" s="2"/>
    </row>
    <row r="13" spans="1:6" x14ac:dyDescent="0.25">
      <c r="A13" s="18" t="s">
        <v>38</v>
      </c>
      <c r="B13" s="2">
        <v>120</v>
      </c>
      <c r="C13" s="2"/>
      <c r="D13" s="20" t="e">
        <f>Expenses!#REF!</f>
        <v>#REF!</v>
      </c>
      <c r="E13" s="20" t="e">
        <f t="shared" si="0"/>
        <v>#REF!</v>
      </c>
      <c r="F13" s="2"/>
    </row>
    <row r="14" spans="1:6" x14ac:dyDescent="0.25">
      <c r="A14" s="18" t="s">
        <v>39</v>
      </c>
      <c r="B14" s="2">
        <v>300</v>
      </c>
      <c r="C14" s="2"/>
      <c r="D14" s="20" t="e">
        <f>Expenses!#REF!</f>
        <v>#REF!</v>
      </c>
      <c r="E14" s="20" t="e">
        <f t="shared" si="0"/>
        <v>#REF!</v>
      </c>
      <c r="F14" s="2"/>
    </row>
    <row r="15" spans="1:6" x14ac:dyDescent="0.25">
      <c r="A15" s="18" t="s">
        <v>40</v>
      </c>
      <c r="B15" s="2">
        <v>100</v>
      </c>
      <c r="C15" s="2"/>
      <c r="D15" s="20">
        <f>Expenses!T65</f>
        <v>100</v>
      </c>
      <c r="E15" s="20">
        <f t="shared" si="0"/>
        <v>0</v>
      </c>
      <c r="F15" s="2"/>
    </row>
    <row r="16" spans="1:6" x14ac:dyDescent="0.25">
      <c r="A16" s="18" t="s">
        <v>41</v>
      </c>
      <c r="B16" s="2">
        <v>150</v>
      </c>
      <c r="C16" s="2"/>
      <c r="D16" s="20" t="e">
        <f>Expenses!#REF!</f>
        <v>#REF!</v>
      </c>
      <c r="E16" s="20" t="e">
        <f t="shared" si="0"/>
        <v>#REF!</v>
      </c>
      <c r="F16" s="2"/>
    </row>
    <row r="17" spans="1:6" x14ac:dyDescent="0.25">
      <c r="A17" s="18" t="s">
        <v>42</v>
      </c>
      <c r="B17" s="2">
        <v>500</v>
      </c>
      <c r="C17" s="2"/>
      <c r="D17" s="20" t="e">
        <f>Expenses!#REF!</f>
        <v>#REF!</v>
      </c>
      <c r="E17" s="20" t="e">
        <f t="shared" si="0"/>
        <v>#REF!</v>
      </c>
      <c r="F17" s="2"/>
    </row>
    <row r="18" spans="1:6" x14ac:dyDescent="0.25">
      <c r="A18" s="18" t="s">
        <v>43</v>
      </c>
      <c r="B18" s="2">
        <v>130</v>
      </c>
      <c r="C18" s="2"/>
      <c r="D18" s="20" t="e">
        <f>Expenses!#REF!+Expenses!#REF!</f>
        <v>#REF!</v>
      </c>
      <c r="E18" s="20" t="e">
        <f t="shared" si="0"/>
        <v>#REF!</v>
      </c>
      <c r="F18" s="2"/>
    </row>
    <row r="19" spans="1:6" x14ac:dyDescent="0.25">
      <c r="A19" s="18" t="s">
        <v>44</v>
      </c>
      <c r="B19" s="2">
        <v>100</v>
      </c>
      <c r="C19" s="2"/>
      <c r="D19" s="20"/>
      <c r="E19" s="20">
        <f t="shared" si="0"/>
        <v>100</v>
      </c>
      <c r="F19" s="2"/>
    </row>
    <row r="20" spans="1:6" x14ac:dyDescent="0.25">
      <c r="A20" s="18" t="s">
        <v>81</v>
      </c>
      <c r="B20" s="2">
        <v>400</v>
      </c>
      <c r="C20" s="2"/>
      <c r="D20" s="20"/>
      <c r="E20" s="20">
        <f t="shared" si="0"/>
        <v>400</v>
      </c>
      <c r="F20" s="2"/>
    </row>
    <row r="21" spans="1:6" x14ac:dyDescent="0.25">
      <c r="A21" s="18" t="s">
        <v>45</v>
      </c>
      <c r="B21" s="2">
        <v>200</v>
      </c>
      <c r="C21" s="2"/>
      <c r="D21" s="20"/>
      <c r="E21" s="20">
        <f t="shared" si="0"/>
        <v>200</v>
      </c>
      <c r="F21" s="2"/>
    </row>
    <row r="22" spans="1:6" x14ac:dyDescent="0.25">
      <c r="A22" s="18" t="s">
        <v>70</v>
      </c>
      <c r="B22" s="2">
        <v>1500</v>
      </c>
      <c r="C22" s="2"/>
      <c r="D22" s="20"/>
      <c r="E22" s="20">
        <f t="shared" si="0"/>
        <v>1500</v>
      </c>
      <c r="F22" s="2"/>
    </row>
    <row r="23" spans="1:6" x14ac:dyDescent="0.25">
      <c r="A23" s="18" t="s">
        <v>46</v>
      </c>
      <c r="B23" s="2">
        <v>496</v>
      </c>
      <c r="C23" s="2"/>
      <c r="D23" s="20"/>
      <c r="E23" s="20">
        <f t="shared" si="0"/>
        <v>496</v>
      </c>
      <c r="F23" s="2"/>
    </row>
    <row r="24" spans="1:6" ht="30" x14ac:dyDescent="0.25">
      <c r="A24" s="2" t="s">
        <v>82</v>
      </c>
      <c r="B24" s="2"/>
      <c r="C24" s="2"/>
      <c r="D24" s="20">
        <f>Expenses!M16</f>
        <v>1625</v>
      </c>
      <c r="E24" s="20">
        <f t="shared" ref="E24:E26" si="1">B24-C24-D24</f>
        <v>-1625</v>
      </c>
      <c r="F24" s="35" t="s">
        <v>99</v>
      </c>
    </row>
    <row r="25" spans="1:6" x14ac:dyDescent="0.25">
      <c r="A25" s="2" t="s">
        <v>83</v>
      </c>
      <c r="B25" s="2"/>
      <c r="C25" s="2"/>
      <c r="D25" s="20"/>
      <c r="E25" s="20">
        <f t="shared" si="1"/>
        <v>0</v>
      </c>
      <c r="F25" s="2" t="s">
        <v>95</v>
      </c>
    </row>
    <row r="26" spans="1:6" x14ac:dyDescent="0.25">
      <c r="A26" s="2" t="s">
        <v>96</v>
      </c>
      <c r="B26" s="2">
        <v>3000</v>
      </c>
      <c r="C26" s="2"/>
      <c r="D26" s="20" t="e">
        <f>Expenses!#REF!</f>
        <v>#REF!</v>
      </c>
      <c r="E26" s="20" t="e">
        <f t="shared" si="1"/>
        <v>#REF!</v>
      </c>
      <c r="F26" s="2"/>
    </row>
    <row r="27" spans="1:6" x14ac:dyDescent="0.25">
      <c r="A27" s="2"/>
      <c r="B27" s="2">
        <f>SUM(B2:B26)</f>
        <v>18577</v>
      </c>
      <c r="C27" s="2"/>
      <c r="D27" s="20" t="e">
        <f>SUM(D2:D26)</f>
        <v>#REF!</v>
      </c>
      <c r="E27" s="2"/>
      <c r="F27" s="2"/>
    </row>
    <row r="28" spans="1:6" x14ac:dyDescent="0.25">
      <c r="D28" s="34" t="e">
        <f>Expenses!#REF!-Expenses!#REF!</f>
        <v>#REF!</v>
      </c>
    </row>
    <row r="29" spans="1:6" x14ac:dyDescent="0.25">
      <c r="D29" s="3" t="e">
        <f>Expenses!#REF!-Expenses!#REF!</f>
        <v>#REF!</v>
      </c>
    </row>
    <row r="31" spans="1:6" x14ac:dyDescent="0.25">
      <c r="D31" s="3" t="e">
        <f>D27-D29</f>
        <v>#REF!</v>
      </c>
    </row>
  </sheetData>
  <pageMargins left="0.7" right="0.7" top="0.75" bottom="0.75" header="0.3" footer="0.3"/>
  <pageSetup paperSize="9" orientation="portrait" r:id="rId1"/>
  <headerFooter>
    <oddHeader>&amp;LPerformance against budget&amp;CEast Sutton Parish Council&amp;RY/E 31/3/21</oddHead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tabSelected="1" topLeftCell="A7" workbookViewId="0">
      <selection activeCell="D1" sqref="D1"/>
    </sheetView>
  </sheetViews>
  <sheetFormatPr defaultRowHeight="15" x14ac:dyDescent="0.25"/>
  <cols>
    <col min="6" max="6" width="13.7109375" customWidth="1"/>
  </cols>
  <sheetData>
    <row r="1" spans="1:7" x14ac:dyDescent="0.25">
      <c r="E1" t="s">
        <v>145</v>
      </c>
    </row>
    <row r="2" spans="1:7" x14ac:dyDescent="0.25">
      <c r="D2" t="s">
        <v>146</v>
      </c>
    </row>
    <row r="4" spans="1:7" x14ac:dyDescent="0.25">
      <c r="B4" s="55" t="s">
        <v>140</v>
      </c>
      <c r="C4" s="55"/>
      <c r="D4" s="55"/>
      <c r="E4" s="55"/>
      <c r="F4" s="55"/>
      <c r="G4" s="55" t="s">
        <v>142</v>
      </c>
    </row>
    <row r="5" spans="1:7" x14ac:dyDescent="0.25">
      <c r="C5" t="s">
        <v>52</v>
      </c>
    </row>
    <row r="6" spans="1:7" x14ac:dyDescent="0.25">
      <c r="A6" s="3"/>
      <c r="B6" s="3">
        <v>718</v>
      </c>
      <c r="C6" t="s">
        <v>53</v>
      </c>
      <c r="G6" s="3">
        <f>Income!E12</f>
        <v>694</v>
      </c>
    </row>
    <row r="7" spans="1:7" x14ac:dyDescent="0.25">
      <c r="A7" s="3"/>
      <c r="B7" s="3">
        <v>6434</v>
      </c>
      <c r="C7" t="s">
        <v>54</v>
      </c>
      <c r="G7" s="3">
        <f>Income!F12</f>
        <v>6434</v>
      </c>
    </row>
    <row r="8" spans="1:7" x14ac:dyDescent="0.25">
      <c r="A8" s="3"/>
      <c r="B8" s="3">
        <v>500</v>
      </c>
      <c r="C8" t="s">
        <v>141</v>
      </c>
      <c r="G8">
        <v>1692.38</v>
      </c>
    </row>
    <row r="9" spans="1:7" x14ac:dyDescent="0.25">
      <c r="A9" s="3"/>
      <c r="C9" t="s">
        <v>13</v>
      </c>
      <c r="G9" s="3">
        <v>1762.44</v>
      </c>
    </row>
    <row r="10" spans="1:7" x14ac:dyDescent="0.25">
      <c r="A10" s="4">
        <v>7652</v>
      </c>
      <c r="B10" s="3"/>
      <c r="G10" s="4">
        <f>SUM(G6:G9)</f>
        <v>10582.820000000002</v>
      </c>
    </row>
    <row r="11" spans="1:7" x14ac:dyDescent="0.25">
      <c r="B11" s="3"/>
    </row>
    <row r="12" spans="1:7" x14ac:dyDescent="0.25">
      <c r="A12" s="3"/>
      <c r="B12" s="3"/>
      <c r="C12" t="s">
        <v>55</v>
      </c>
    </row>
    <row r="13" spans="1:7" x14ac:dyDescent="0.25">
      <c r="A13" s="3"/>
      <c r="B13" s="3">
        <v>885.97</v>
      </c>
      <c r="C13" t="s">
        <v>56</v>
      </c>
      <c r="F13" s="3">
        <f>Expenses!K96</f>
        <v>882.84</v>
      </c>
    </row>
    <row r="14" spans="1:7" x14ac:dyDescent="0.25">
      <c r="A14" s="3"/>
      <c r="B14" s="3">
        <v>72</v>
      </c>
      <c r="C14" t="s">
        <v>57</v>
      </c>
      <c r="F14" s="3">
        <f>Expenses!O96</f>
        <v>72</v>
      </c>
    </row>
    <row r="15" spans="1:7" x14ac:dyDescent="0.25">
      <c r="A15" s="3"/>
      <c r="B15" s="3">
        <v>1775</v>
      </c>
      <c r="C15" t="s">
        <v>58</v>
      </c>
      <c r="F15" s="3">
        <f>Expenses!M96</f>
        <v>1870</v>
      </c>
    </row>
    <row r="16" spans="1:7" x14ac:dyDescent="0.25">
      <c r="A16" s="3"/>
      <c r="B16" s="3">
        <v>1128</v>
      </c>
      <c r="C16" t="s">
        <v>60</v>
      </c>
      <c r="F16" s="3">
        <f>Expenses!G96</f>
        <v>429</v>
      </c>
    </row>
    <row r="17" spans="1:7" x14ac:dyDescent="0.25">
      <c r="A17" s="3"/>
      <c r="C17" t="s">
        <v>143</v>
      </c>
      <c r="F17" s="3">
        <f>Expenses!P96</f>
        <v>132</v>
      </c>
    </row>
    <row r="18" spans="1:7" x14ac:dyDescent="0.25">
      <c r="A18" s="3"/>
      <c r="B18" s="3">
        <v>2464.96</v>
      </c>
      <c r="C18" t="s">
        <v>61</v>
      </c>
      <c r="F18" s="3">
        <f>Expenses!F96</f>
        <v>2434.6299999999997</v>
      </c>
    </row>
    <row r="19" spans="1:7" x14ac:dyDescent="0.25">
      <c r="A19" s="3"/>
      <c r="B19" s="3">
        <v>190.98</v>
      </c>
      <c r="C19" t="s">
        <v>62</v>
      </c>
      <c r="F19" s="3">
        <f>Expenses!H96</f>
        <v>128.32999999999998</v>
      </c>
    </row>
    <row r="20" spans="1:7" x14ac:dyDescent="0.25">
      <c r="A20" s="3"/>
      <c r="B20" s="3">
        <v>180.84</v>
      </c>
      <c r="C20" t="s">
        <v>63</v>
      </c>
      <c r="F20" s="3">
        <f>Expenses!Q96</f>
        <v>198.34</v>
      </c>
    </row>
    <row r="21" spans="1:7" x14ac:dyDescent="0.25">
      <c r="A21" s="3"/>
      <c r="B21" s="3">
        <v>80</v>
      </c>
      <c r="C21" t="s">
        <v>64</v>
      </c>
      <c r="F21" s="3">
        <f>Expenses!J96</f>
        <v>0</v>
      </c>
    </row>
    <row r="22" spans="1:7" x14ac:dyDescent="0.25">
      <c r="A22" s="3"/>
      <c r="B22" s="3">
        <v>50</v>
      </c>
      <c r="C22" t="s">
        <v>65</v>
      </c>
      <c r="F22" s="3">
        <f>Expenses!T96</f>
        <v>100</v>
      </c>
    </row>
    <row r="23" spans="1:7" x14ac:dyDescent="0.25">
      <c r="A23" s="3"/>
      <c r="B23" s="3">
        <v>465.3</v>
      </c>
      <c r="C23" t="s">
        <v>66</v>
      </c>
      <c r="F23" s="3">
        <f>Expenses!N96</f>
        <v>489.31</v>
      </c>
    </row>
    <row r="24" spans="1:7" x14ac:dyDescent="0.25">
      <c r="A24" s="3"/>
      <c r="B24" s="3">
        <v>50</v>
      </c>
      <c r="C24" t="s">
        <v>67</v>
      </c>
      <c r="F24" s="3">
        <f>Expenses!L96</f>
        <v>50</v>
      </c>
    </row>
    <row r="25" spans="1:7" x14ac:dyDescent="0.25">
      <c r="A25" s="3"/>
      <c r="B25" s="3">
        <v>443.14</v>
      </c>
      <c r="C25" t="s">
        <v>13</v>
      </c>
      <c r="F25" s="3">
        <f>Expenses!U96</f>
        <v>712.30000000000007</v>
      </c>
      <c r="G25" s="3"/>
    </row>
    <row r="26" spans="1:7" x14ac:dyDescent="0.25">
      <c r="A26" s="3"/>
      <c r="B26" s="3"/>
      <c r="C26" t="s">
        <v>144</v>
      </c>
      <c r="F26" s="3">
        <f>Expenses!I96+Expenses!R96</f>
        <v>1205.5700000000002</v>
      </c>
      <c r="G26" s="3"/>
    </row>
    <row r="27" spans="1:7" x14ac:dyDescent="0.25">
      <c r="A27" s="3"/>
      <c r="B27" s="3"/>
      <c r="C27" t="s">
        <v>59</v>
      </c>
      <c r="F27" s="3">
        <f>Expenses!S96</f>
        <v>306.31</v>
      </c>
      <c r="G27" s="3"/>
    </row>
    <row r="28" spans="1:7" x14ac:dyDescent="0.25">
      <c r="A28" s="3">
        <v>7786.19</v>
      </c>
      <c r="B28" s="3"/>
      <c r="G28" s="3">
        <f>SUM(F13:F27)</f>
        <v>9010.6299999999992</v>
      </c>
    </row>
    <row r="29" spans="1:7" x14ac:dyDescent="0.25">
      <c r="A29" s="3"/>
      <c r="B29" s="3"/>
    </row>
    <row r="30" spans="1:7" ht="15.75" thickBot="1" x14ac:dyDescent="0.3">
      <c r="A30" s="21">
        <f>A10-A28</f>
        <v>-134.1899999999996</v>
      </c>
      <c r="B30" s="3"/>
      <c r="C30" t="s">
        <v>68</v>
      </c>
      <c r="G30" s="21">
        <f>G10-G28</f>
        <v>1572.1900000000023</v>
      </c>
    </row>
    <row r="31" spans="1:7" ht="15.75" thickTop="1" x14ac:dyDescent="0.25"/>
    <row r="33" spans="2:6" x14ac:dyDescent="0.25">
      <c r="B33" s="22" t="s">
        <v>69</v>
      </c>
    </row>
    <row r="35" spans="2:6" x14ac:dyDescent="0.25">
      <c r="B35" t="s">
        <v>111</v>
      </c>
      <c r="F35" s="3">
        <v>13920.9</v>
      </c>
    </row>
    <row r="36" spans="2:6" x14ac:dyDescent="0.25">
      <c r="B36" t="s">
        <v>19</v>
      </c>
      <c r="F36" s="3">
        <f>Income!D12</f>
        <v>10582.82</v>
      </c>
    </row>
    <row r="37" spans="2:6" x14ac:dyDescent="0.25">
      <c r="F37" s="4">
        <f>F35+F36</f>
        <v>24503.72</v>
      </c>
    </row>
    <row r="38" spans="2:6" x14ac:dyDescent="0.25">
      <c r="B38" t="s">
        <v>20</v>
      </c>
      <c r="F38" s="3">
        <f>Expenses!E96</f>
        <v>9010.6299999999992</v>
      </c>
    </row>
    <row r="39" spans="2:6" ht="15.75" thickBot="1" x14ac:dyDescent="0.3">
      <c r="B39" t="s">
        <v>21</v>
      </c>
      <c r="F39" s="5">
        <f>F37-F38</f>
        <v>15493.090000000002</v>
      </c>
    </row>
    <row r="44" spans="2:6" x14ac:dyDescent="0.25">
      <c r="B44" t="s">
        <v>23</v>
      </c>
    </row>
    <row r="45" spans="2:6" x14ac:dyDescent="0.25">
      <c r="B45" t="s">
        <v>138</v>
      </c>
      <c r="F45" s="3">
        <v>7331.39</v>
      </c>
    </row>
    <row r="46" spans="2:6" x14ac:dyDescent="0.25">
      <c r="B46" t="s">
        <v>71</v>
      </c>
      <c r="F46" s="3">
        <v>8161.7</v>
      </c>
    </row>
    <row r="47" spans="2:6" x14ac:dyDescent="0.25">
      <c r="F47" s="4">
        <f>F45+F46</f>
        <v>15493.09</v>
      </c>
    </row>
    <row r="48" spans="2:6" x14ac:dyDescent="0.25">
      <c r="B48" t="s">
        <v>24</v>
      </c>
      <c r="F48" s="3"/>
    </row>
    <row r="49" spans="6:6" ht="15.75" thickBot="1" x14ac:dyDescent="0.3">
      <c r="F49" s="5">
        <f>F47-F48</f>
        <v>15493.09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Expenses</vt:lpstr>
      <vt:lpstr>Income</vt:lpstr>
      <vt:lpstr>Bank Rec</vt:lpstr>
      <vt:lpstr>Perf- Budget</vt:lpstr>
      <vt:lpstr>P &amp;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Jan Burnett</cp:lastModifiedBy>
  <cp:lastPrinted>2021-05-05T11:19:39Z</cp:lastPrinted>
  <dcterms:created xsi:type="dcterms:W3CDTF">2017-06-07T14:07:02Z</dcterms:created>
  <dcterms:modified xsi:type="dcterms:W3CDTF">2021-05-05T11:19:45Z</dcterms:modified>
</cp:coreProperties>
</file>