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tretton\Accounts\external audit 2023-24\"/>
    </mc:Choice>
  </mc:AlternateContent>
  <xr:revisionPtr revIDLastSave="0" documentId="13_ncr:1_{0DFCE0C5-A49D-44AD-AD2C-822B3A92D7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L28" i="1" s="1"/>
  <c r="H26" i="1"/>
  <c r="H24" i="1"/>
  <c r="L24" i="1" s="1"/>
  <c r="H20" i="1"/>
  <c r="K20" i="1" s="1"/>
  <c r="H18" i="1"/>
  <c r="L18" i="1" s="1"/>
  <c r="H16" i="1"/>
  <c r="L16" i="1" s="1"/>
  <c r="H14" i="1"/>
  <c r="L14" i="1" s="1"/>
  <c r="H12" i="1"/>
  <c r="L12" i="1" s="1"/>
  <c r="G28" i="1"/>
  <c r="M28" i="1" s="1"/>
  <c r="G26" i="1"/>
  <c r="M26" i="1" s="1"/>
  <c r="G24" i="1"/>
  <c r="M24" i="1" s="1"/>
  <c r="G20" i="1"/>
  <c r="M20" i="1" s="1"/>
  <c r="G18" i="1"/>
  <c r="M18" i="1" s="1"/>
  <c r="G16" i="1"/>
  <c r="M16" i="1" s="1"/>
  <c r="G14" i="1"/>
  <c r="M14" i="1" s="1"/>
  <c r="G12" i="1"/>
  <c r="M12" i="1" s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L26" i="1"/>
  <c r="N26" i="1" s="1"/>
  <c r="F22" i="1"/>
  <c r="N10" i="1" s="1"/>
  <c r="D22" i="1"/>
  <c r="K18" i="1"/>
  <c r="K26" i="1"/>
  <c r="K14" i="1"/>
  <c r="N18" i="1" l="1"/>
  <c r="N28" i="1"/>
  <c r="K28" i="1"/>
  <c r="N24" i="1"/>
  <c r="K24" i="1"/>
  <c r="N16" i="1"/>
  <c r="N12" i="1"/>
  <c r="J22" i="1"/>
  <c r="K16" i="1"/>
  <c r="N14" i="1"/>
  <c r="K12" i="1"/>
  <c r="H22" i="1"/>
  <c r="G22" i="1"/>
  <c r="M22" i="1" s="1"/>
  <c r="I22" i="1"/>
  <c r="L20" i="1"/>
  <c r="N20" i="1" s="1"/>
  <c r="L22" i="1" l="1"/>
  <c r="N22" i="1" s="1"/>
  <c r="K22" i="1"/>
</calcChain>
</file>

<file path=xl/sharedStrings.xml><?xml version="1.0" encoding="utf-8"?>
<sst xmlns="http://schemas.openxmlformats.org/spreadsheetml/2006/main" count="29" uniqueCount="26">
  <si>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</si>
  <si>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</si>
  <si>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</si>
  <si>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</si>
  <si>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</si>
  <si>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</si>
  <si>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</si>
  <si>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</si>
  <si>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</si>
  <si>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</si>
  <si>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t>%</t>
  </si>
  <si>
    <t>Explanation Required?</t>
  </si>
  <si>
    <t xml:space="preserve">Name of smaller authority: </t>
  </si>
  <si>
    <t>2 Precept or Rates and Levies</t>
  </si>
  <si>
    <t>6 All Other Payments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</si>
  <si>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</si>
  <si>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</si>
  <si>
    <t>DO NOT OVERWRITE THE BOXES HIGHLIGHTED IN RED/GREEN</t>
  </si>
  <si>
    <t>Please ensure variance explanations are quantified to reduce the variance excluding stated items below the 15% / £500 / £100,000 threshold</t>
  </si>
  <si>
    <t>Is &gt; 15%</t>
  </si>
  <si>
    <t>Is &gt; £100,000</t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</si>
  <si>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</si>
  <si>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t xml:space="preserve">Explanation of variances 2023/24 – pro forma </t>
  </si>
  <si>
    <t>3 cheques were cancelled in 2022-23 totalling 3170 no cheques were cancelled in 2023-24 therefore leading to a difference</t>
  </si>
  <si>
    <t>HMRC payments were cancelled in 2022-23 and were reissued in 2023-24. payments in 2022-23 to HMRc totalled £364.80 payments in 2023-24 totalled £928.88. there was also an increase to minimum wage in 2023-24 with a monthly salarty increase of £12 per month</t>
  </si>
  <si>
    <t>precept increased by £466. however payments in 23-24 also increased by £136 with salary also increasing in 2023-24 due to increased HMRC outstanding payments.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</si>
</sst>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0" fontId="9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A14" workbookViewId="0">
      <selection activeCell="D25" sqref="D25"/>
    </sheetView>
  </sheetViews>
  <sheetFormatPr defaultColWidth="9.140625" defaultRowHeight="14.25" x14ac:dyDescent="0.2"/>
  <cols>
    <col min="1" max="1" width="20.140625" style="2" customWidth="1"/>
    <col min="2" max="2" width="11" style="2" customWidth="1"/>
    <col min="3" max="3" width="32.5703125" style="2" customWidth="1"/>
    <col min="4" max="4" width="9.140625" style="2"/>
    <col min="5" max="5" width="3.28515625" style="2" customWidth="1"/>
    <col min="6" max="6" width="9.140625" style="2"/>
    <col min="7" max="7" width="10.140625" style="2" customWidth="1"/>
    <col min="8" max="8" width="12.42578125" style="2" customWidth="1"/>
    <col min="9" max="11" width="9.140625" style="2" hidden="1" customWidth="1"/>
    <col min="12" max="12" width="13.28515625" style="2" customWidth="1"/>
    <col min="13" max="13" width="13.85546875" style="2" bestFit="1" customWidth="1"/>
    <col min="14" max="14" width="50.42578125" style="11" bestFit="1" customWidth="1"/>
    <col min="15" max="15" width="86" style="2" bestFit="1" customWidth="1"/>
    <col min="16" max="16384" width="9.140625" style="2"/>
  </cols>
  <sheetData>
    <row r="1" spans="1:15" ht="18" x14ac:dyDescent="0.2">
      <c r="A1" s="27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8"/>
      <c r="M1" s="8"/>
    </row>
    <row r="2" spans="1:15" ht="15.75" x14ac:dyDescent="0.2">
      <c r="A2" s="23" t="s">
        <v>12</v>
      </c>
      <c r="B2" s="14"/>
      <c r="C2" s="13"/>
      <c r="D2" s="14"/>
      <c r="E2" s="14"/>
      <c r="F2" s="14"/>
      <c r="G2" s="14"/>
      <c r="H2" s="14"/>
      <c r="I2" s="14"/>
      <c r="J2" s="14"/>
      <c r="K2" s="14"/>
      <c r="L2" s="8"/>
      <c r="M2" s="8"/>
    </row>
    <row r="3" spans="1:15" x14ac:dyDescent="0.2">
      <c r="A3" s="1" t="s">
        <v>15</v>
      </c>
    </row>
    <row r="4" spans="1:15" ht="79.5" customHeight="1" x14ac:dyDescent="0.2">
      <c r="A4" s="24" t="s">
        <v>21</v>
      </c>
      <c r="B4" s="25"/>
      <c r="C4" s="25"/>
      <c r="D4" s="25"/>
      <c r="E4" s="25"/>
      <c r="F4" s="25"/>
      <c r="G4" s="25"/>
      <c r="H4" s="25"/>
    </row>
    <row r="5" spans="1:15" x14ac:dyDescent="0.2">
      <c r="A5" s="1" t="s">
        <v>18</v>
      </c>
    </row>
    <row r="6" spans="1:15" ht="15" x14ac:dyDescent="0.25">
      <c r="A6" s="17"/>
      <c r="D6" s="3"/>
      <c r="F6" s="3"/>
      <c r="O6" s="16"/>
    </row>
    <row r="7" spans="1:15" ht="30" x14ac:dyDescent="0.25">
      <c r="D7" s="18">
        <v>2024</v>
      </c>
      <c r="E7" s="16"/>
      <c r="F7" s="18">
        <v>2023</v>
      </c>
      <c r="G7" s="18" t="s">
        <v>0</v>
      </c>
      <c r="H7" s="18" t="s">
        <v>0</v>
      </c>
      <c r="I7" s="18"/>
      <c r="J7" s="18"/>
      <c r="K7" s="18"/>
      <c r="L7" s="29" t="s">
        <v>11</v>
      </c>
      <c r="M7" s="30"/>
      <c r="N7" s="20" t="s">
        <v>17</v>
      </c>
      <c r="O7" s="19" t="s">
        <v>16</v>
      </c>
    </row>
    <row r="8" spans="1:15" ht="15" x14ac:dyDescent="0.25">
      <c r="D8" s="18" t="s">
        <v>1</v>
      </c>
      <c r="E8" s="16"/>
      <c r="F8" s="18" t="s">
        <v>1</v>
      </c>
      <c r="G8" s="18" t="s">
        <v>1</v>
      </c>
      <c r="H8" s="18" t="s">
        <v>10</v>
      </c>
      <c r="I8" s="18"/>
      <c r="J8" s="18"/>
      <c r="K8" s="16"/>
      <c r="L8" s="18" t="s">
        <v>19</v>
      </c>
      <c r="M8" s="18" t="s">
        <v>20</v>
      </c>
      <c r="O8" s="11"/>
    </row>
    <row r="9" spans="1:15" ht="15" thickBot="1" x14ac:dyDescent="0.25">
      <c r="D9" s="3"/>
      <c r="E9" s="3"/>
      <c r="O9" s="11"/>
    </row>
    <row r="10" spans="1:15" ht="30" customHeight="1" thickBot="1" x14ac:dyDescent="0.25">
      <c r="A10" s="28" t="s">
        <v>2</v>
      </c>
      <c r="B10" s="28"/>
      <c r="C10" s="28"/>
      <c r="D10" s="7">
        <v>13644</v>
      </c>
      <c r="F10" s="7">
        <v>9637</v>
      </c>
      <c r="G10" s="4"/>
      <c r="N10" s="9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2"/>
    </row>
    <row r="11" spans="1:15" ht="15" thickBot="1" x14ac:dyDescent="0.25">
      <c r="D11" s="4"/>
      <c r="F11" s="4"/>
      <c r="O11" s="11"/>
    </row>
    <row r="12" spans="1:15" ht="15" thickBot="1" x14ac:dyDescent="0.25">
      <c r="A12" s="31" t="s">
        <v>13</v>
      </c>
      <c r="B12" s="32"/>
      <c r="C12" s="33"/>
      <c r="D12" s="7">
        <v>8405</v>
      </c>
      <c r="F12" s="7">
        <v>7939</v>
      </c>
      <c r="G12" s="4">
        <f>D12-F12</f>
        <v>466</v>
      </c>
      <c r="H12" s="5">
        <f>IF((D12&gt;F12),(D12-F12)/F12,IF(D12&lt;F12,-(D12-F12)/F12,IF(D12=F12,0)))</f>
        <v>5.8697568963345506E-2</v>
      </c>
      <c r="I12" s="2">
        <f>IF(D12-F12&lt;500,0,IF(D12-F12&gt;500,1,IF(D12-F12=500,1)))</f>
        <v>0</v>
      </c>
      <c r="J12" s="2">
        <f>IF(F12-D12&lt;500,0,IF(F12-D12&gt;500,1,IF(F12-D12=500,1)))</f>
        <v>0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9" t="str">
        <f>IF((L12="YES")*AND(I12+J12&lt;1),"Explanation not required, difference less than £500"," ")</f>
        <v xml:space="preserve"> </v>
      </c>
      <c r="O12" s="12"/>
    </row>
    <row r="13" spans="1:15" ht="15" thickBot="1" x14ac:dyDescent="0.25">
      <c r="D13" s="4"/>
      <c r="F13" s="4"/>
      <c r="G13" s="4"/>
      <c r="H13" s="5"/>
      <c r="K13" s="3"/>
      <c r="L13" s="3"/>
      <c r="M13" s="3"/>
      <c r="O13" s="11"/>
    </row>
    <row r="14" spans="1:15" ht="29.25" thickBot="1" x14ac:dyDescent="0.25">
      <c r="A14" s="26" t="s">
        <v>3</v>
      </c>
      <c r="B14" s="26"/>
      <c r="C14" s="26"/>
      <c r="D14" s="7">
        <v>11</v>
      </c>
      <c r="F14" s="7">
        <v>171</v>
      </c>
      <c r="G14" s="4">
        <f>D14-F14</f>
        <v>-160</v>
      </c>
      <c r="H14" s="5">
        <f>IF((D14&gt;F14),(D14-F14)/F14,IF(D14&lt;F14,-(D14-F14)/F14,IF(D14=F14,0)))</f>
        <v>0.93567251461988299</v>
      </c>
      <c r="I14" s="2">
        <f>IF(D14-F14&lt;500,0,IF(D14-F14&gt;500,1,IF(D14-F14=500,1)))</f>
        <v>0</v>
      </c>
      <c r="J14" s="2">
        <f>IF(F14-D14&lt;500,0,IF(F14-D14&gt;500,1,IF(F14-D14=500,1)))</f>
        <v>0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9" t="str">
        <f>IF((L14="YES")*AND(I14+J14&lt;1),"Explanation not required, difference less than £500"," ")</f>
        <v>Explanation not required, difference less than £500</v>
      </c>
      <c r="O14" s="12" t="s">
        <v>23</v>
      </c>
    </row>
    <row r="15" spans="1:15" ht="15" thickBot="1" x14ac:dyDescent="0.25">
      <c r="D15" s="4"/>
      <c r="F15" s="4"/>
      <c r="G15" s="4"/>
      <c r="H15" s="5"/>
      <c r="K15" s="3"/>
      <c r="L15" s="3"/>
      <c r="M15" s="3"/>
      <c r="O15" s="11"/>
    </row>
    <row r="16" spans="1:15" ht="57.75" thickBot="1" x14ac:dyDescent="0.25">
      <c r="A16" s="26" t="s">
        <v>4</v>
      </c>
      <c r="B16" s="26"/>
      <c r="C16" s="26"/>
      <c r="D16" s="7">
        <v>2650</v>
      </c>
      <c r="F16" s="7">
        <v>1824</v>
      </c>
      <c r="G16" s="4">
        <f>D16-F16</f>
        <v>826</v>
      </c>
      <c r="H16" s="5">
        <f>IF((D16&gt;F16),(D16-F16)/F16,IF(D16&lt;F16,-(D16-F16)/F16,IF(D16=F16,0)))</f>
        <v>0.45285087719298245</v>
      </c>
      <c r="I16" s="2">
        <f>IF(D16-F16&lt;500,0,IF(D16-F16&gt;500,1,IF(D16-F16=500,1)))</f>
        <v>1</v>
      </c>
      <c r="J16" s="2">
        <f>IF(F16-D16&lt;500,0,IF(F16-D16&gt;500,1,IF(F16-D16=500,1)))</f>
        <v>0</v>
      </c>
      <c r="K16" s="3">
        <f>IF(H16&lt;0.15,0,IF(H16&gt;0.15,1,IF(H16=0.15,1)))</f>
        <v>1</v>
      </c>
      <c r="L16" s="3" t="str">
        <f>IF(H16&lt;15%, "NO","YES")</f>
        <v>YES</v>
      </c>
      <c r="M16" s="3" t="str">
        <f>IF(ABS(G16)&lt;100000, "NO","YES")</f>
        <v>NO</v>
      </c>
      <c r="N16" s="9" t="str">
        <f>IF((L16="YES")*AND(I16+J16&lt;1),"Explanation not required, difference less than £500"," ")</f>
        <v xml:space="preserve"> </v>
      </c>
      <c r="O16" s="12" t="s">
        <v>24</v>
      </c>
    </row>
    <row r="17" spans="1:23" ht="15" thickBot="1" x14ac:dyDescent="0.25">
      <c r="D17" s="4"/>
      <c r="F17" s="4"/>
      <c r="G17" s="4"/>
      <c r="H17" s="5"/>
      <c r="K17" s="3"/>
      <c r="L17" s="3"/>
      <c r="M17" s="3"/>
      <c r="O17" s="11"/>
    </row>
    <row r="18" spans="1:23" ht="15" thickBot="1" x14ac:dyDescent="0.25">
      <c r="A18" s="26" t="s">
        <v>7</v>
      </c>
      <c r="B18" s="26"/>
      <c r="C18" s="26"/>
      <c r="D18" s="7">
        <v>0</v>
      </c>
      <c r="F18" s="7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9" t="str">
        <f>IF((L18="YES")*AND(I18+J18&lt;1),"Explanation not required, difference less than £500"," ")</f>
        <v xml:space="preserve"> </v>
      </c>
      <c r="O18" s="12"/>
    </row>
    <row r="19" spans="1:23" ht="15" thickBot="1" x14ac:dyDescent="0.25">
      <c r="D19" s="4"/>
      <c r="F19" s="4"/>
      <c r="G19" s="4"/>
      <c r="H19" s="5"/>
      <c r="K19" s="3"/>
      <c r="L19" s="3"/>
      <c r="M19" s="3"/>
      <c r="O19" s="11"/>
    </row>
    <row r="20" spans="1:23" ht="15" thickBot="1" x14ac:dyDescent="0.25">
      <c r="A20" s="26" t="s">
        <v>14</v>
      </c>
      <c r="B20" s="26"/>
      <c r="C20" s="26"/>
      <c r="D20" s="7">
        <v>2293</v>
      </c>
      <c r="F20" s="7">
        <v>2279</v>
      </c>
      <c r="G20" s="4">
        <f>D20-F20</f>
        <v>14</v>
      </c>
      <c r="H20" s="5">
        <f>IF((D20&gt;F20),(D20-F20)/F20,IF(D20&lt;F20,-(D20-F20)/F20,IF(D20=F20,0)))</f>
        <v>6.1430451952610796E-3</v>
      </c>
      <c r="I20" s="2">
        <f>IF(D20-F20&lt;500,0,IF(D20-F20&gt;500,1,IF(D20-F20=500,1)))</f>
        <v>0</v>
      </c>
      <c r="J20" s="2">
        <f>IF(F20-D20&lt;500,0,IF(F20-D20&gt;500,1,IF(F20-D20=500,1)))</f>
        <v>0</v>
      </c>
      <c r="K20" s="3">
        <f>IF(H20&lt;0.15,0,IF(H20&gt;0.15,1,IF(H20=0.15,1)))</f>
        <v>0</v>
      </c>
      <c r="L20" s="3" t="str">
        <f>IF(H20&lt;15%, "NO","YES")</f>
        <v>NO</v>
      </c>
      <c r="M20" s="3" t="str">
        <f>IF(ABS(G20)&lt;100000, "NO","YES")</f>
        <v>NO</v>
      </c>
      <c r="N20" s="9" t="str">
        <f>IF((L20="YES")*AND(I20+J20&lt;1),"Explanation not required, difference less than £500"," ")</f>
        <v xml:space="preserve"> </v>
      </c>
      <c r="O20" s="12"/>
    </row>
    <row r="21" spans="1:23" ht="15" thickBot="1" x14ac:dyDescent="0.25">
      <c r="D21" s="4"/>
      <c r="F21" s="4"/>
      <c r="G21" s="4"/>
      <c r="H21" s="5"/>
      <c r="K21" s="3"/>
      <c r="L21" s="3"/>
      <c r="M21" s="3"/>
      <c r="O21" s="11"/>
    </row>
    <row r="22" spans="1:23" ht="29.25" thickBot="1" x14ac:dyDescent="0.25">
      <c r="A22" s="6" t="s">
        <v>5</v>
      </c>
      <c r="D22" s="21">
        <f>D10+D12+D14-D16-D18-D20</f>
        <v>17117</v>
      </c>
      <c r="F22" s="21">
        <f>F10+F12+F14-F16-F18-F20</f>
        <v>13644</v>
      </c>
      <c r="G22" s="4">
        <f>D22-F22</f>
        <v>3473</v>
      </c>
      <c r="H22" s="5">
        <f>IF((D22&gt;F22),(D22-F22)/F22,IF(D22&lt;F22,-(D22-F22)/F22,IF(D22=F22,0)))</f>
        <v>0.25454412195837001</v>
      </c>
      <c r="I22" s="2">
        <f>IF(D22-F22&lt;500,0,IF(D22-F22&gt;500,1,IF(D22-F22=500,1)))</f>
        <v>1</v>
      </c>
      <c r="J22" s="2">
        <f>IF(F22-D22&lt;500,0,IF(F22-D22&gt;500,1,IF(F22-D22=500,1)))</f>
        <v>0</v>
      </c>
      <c r="K22" s="3">
        <f>IF(H22&lt;0.15,0,IF(H22&gt;0.15,1,IF(H22=0.15,1)))</f>
        <v>1</v>
      </c>
      <c r="L22" s="3" t="str">
        <f>IF(H22&lt;15%, "NO","YES")</f>
        <v>YES</v>
      </c>
      <c r="M22" s="3" t="str">
        <f>IF(ABS(G22)&lt;100000, "NO","YES")</f>
        <v>NO</v>
      </c>
      <c r="N22" s="9" t="str">
        <f>IF((L22="YES")*AND(I22+J22&lt;1),"Explanation not required, difference less than £500"," ")</f>
        <v xml:space="preserve"> </v>
      </c>
      <c r="O22" s="12" t="s">
        <v>25</v>
      </c>
    </row>
    <row r="23" spans="1:23" ht="15" thickBot="1" x14ac:dyDescent="0.25">
      <c r="D23" s="4"/>
      <c r="F23" s="4"/>
      <c r="G23" s="4"/>
      <c r="H23" s="5"/>
      <c r="K23" s="3"/>
      <c r="L23" s="3"/>
      <c r="M23" s="3"/>
      <c r="O23" s="11"/>
    </row>
    <row r="24" spans="1:23" ht="15" thickBot="1" x14ac:dyDescent="0.25">
      <c r="A24" s="26" t="s">
        <v>9</v>
      </c>
      <c r="B24" s="26"/>
      <c r="C24" s="26"/>
      <c r="D24" s="7">
        <v>17117</v>
      </c>
      <c r="F24" s="7">
        <v>13644</v>
      </c>
      <c r="G24" s="4">
        <f>D24-F24</f>
        <v>3473</v>
      </c>
      <c r="H24" s="5">
        <f>IF((D24&gt;F24),(D24-F24)/F24,IF(D24&lt;F24,-(D24-F24)/F24,IF(D24=F24,0)))</f>
        <v>0.25454412195837001</v>
      </c>
      <c r="I24" s="2">
        <f>IF(D24-F24&lt;500,0,IF(D24-F24&gt;500,1,IF(D24-F24=500,1)))</f>
        <v>1</v>
      </c>
      <c r="J24" s="2">
        <f>IF(F24-D24&lt;500,0,IF(F24-D24&gt;500,1,IF(F24-D24=500,1)))</f>
        <v>0</v>
      </c>
      <c r="K24" s="3">
        <f>IF(H24&lt;0.15,0,IF(H24&gt;0.15,1,IF(H24=0.15,1)))</f>
        <v>1</v>
      </c>
      <c r="L24" s="3" t="str">
        <f>IF(H24&lt;15%, "NO","YES")</f>
        <v>YES</v>
      </c>
      <c r="M24" s="3" t="str">
        <f>IF(ABS(G24)&lt;100000, "NO","YES")</f>
        <v>NO</v>
      </c>
      <c r="N24" s="9" t="str">
        <f>IF((L24="YES")*AND(I24+J24&lt;1),"Explanation not required, difference less than £500"," ")</f>
        <v xml:space="preserve"> </v>
      </c>
      <c r="O24" s="12"/>
    </row>
    <row r="25" spans="1:23" ht="15" thickBot="1" x14ac:dyDescent="0.25">
      <c r="D25" s="4"/>
      <c r="F25" s="4"/>
      <c r="G25" s="4"/>
      <c r="H25" s="5"/>
      <c r="K25" s="3"/>
      <c r="L25" s="3"/>
      <c r="M25" s="3"/>
      <c r="O25" s="11"/>
    </row>
    <row r="26" spans="1:23" ht="15" thickBot="1" x14ac:dyDescent="0.25">
      <c r="A26" s="26" t="s">
        <v>8</v>
      </c>
      <c r="B26" s="26"/>
      <c r="C26" s="26"/>
      <c r="D26" s="7">
        <v>7356</v>
      </c>
      <c r="F26" s="7">
        <v>7356</v>
      </c>
      <c r="G26" s="4">
        <f>D26-F26</f>
        <v>0</v>
      </c>
      <c r="H26" s="5">
        <f>IF((D26&gt;F26),(D26-F26)/F26,IF(D26&lt;F26,-(D26-F26)/F26,IF(D26=F26,0)))</f>
        <v>0</v>
      </c>
      <c r="I26" s="2">
        <f>IF(D26-F26&lt;500,0,IF(D26-F26&gt;500,1,IF(D26-F26=500,1)))</f>
        <v>0</v>
      </c>
      <c r="J26" s="2">
        <f>IF(F26-D26&lt;500,0,IF(F26-D26&gt;500,1,IF(F26-D26=500,1)))</f>
        <v>0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9" t="str">
        <f>IF((L26="YES")*AND(I26+J26&lt;1),"Explanation not required, difference less than £500"," ")</f>
        <v xml:space="preserve"> </v>
      </c>
      <c r="O26" s="12"/>
    </row>
    <row r="27" spans="1:23" ht="15" thickBot="1" x14ac:dyDescent="0.25">
      <c r="D27" s="4"/>
      <c r="F27" s="4"/>
      <c r="G27" s="4"/>
      <c r="H27" s="5"/>
      <c r="K27" s="3"/>
      <c r="L27" s="3"/>
      <c r="M27" s="3"/>
      <c r="O27" s="11"/>
    </row>
    <row r="28" spans="1:23" ht="15" thickBot="1" x14ac:dyDescent="0.25">
      <c r="A28" s="26" t="s">
        <v>6</v>
      </c>
      <c r="B28" s="26"/>
      <c r="C28" s="26"/>
      <c r="D28" s="7">
        <v>0</v>
      </c>
      <c r="F28" s="7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9" t="str">
        <f>IF((L28="YES")*AND(I28+J28&lt;1),"Explanation not required, difference less than £500"," ")</f>
        <v xml:space="preserve"> </v>
      </c>
      <c r="O28" s="12"/>
    </row>
    <row r="29" spans="1:23" x14ac:dyDescent="0.2">
      <c r="H29" s="5"/>
      <c r="K29" s="3"/>
      <c r="L29" s="3"/>
      <c r="M29" s="3"/>
      <c r="O29" s="11"/>
    </row>
    <row r="30" spans="1:23" ht="15" x14ac:dyDescent="0.25">
      <c r="C30" s="10"/>
    </row>
    <row r="31" spans="1:23" ht="15" customHeight="1" x14ac:dyDescent="0.2">
      <c r="P31" s="15"/>
      <c r="Q31" s="15"/>
      <c r="R31" s="15"/>
      <c r="S31" s="15"/>
      <c r="T31" s="15"/>
      <c r="U31" s="15"/>
      <c r="V31" s="15"/>
      <c r="W31" s="15"/>
    </row>
    <row r="32" spans="1:23" ht="18" x14ac:dyDescent="0.25">
      <c r="C32" s="22"/>
      <c r="O32" s="15"/>
      <c r="P32" s="15"/>
      <c r="Q32" s="15"/>
      <c r="R32" s="15"/>
      <c r="S32" s="15"/>
      <c r="T32" s="15"/>
      <c r="U32" s="15"/>
      <c r="V32" s="15"/>
      <c r="W32" s="15"/>
    </row>
    <row r="34" spans="3:3" ht="18" x14ac:dyDescent="0.25">
      <c r="C34" s="22"/>
    </row>
  </sheetData>
  <mergeCells count="12">
    <mergeCell ref="L7:M7"/>
    <mergeCell ref="A26:C26"/>
    <mergeCell ref="A28:C28"/>
    <mergeCell ref="A10:C10"/>
    <mergeCell ref="A12:C12"/>
    <mergeCell ref="A14:C14"/>
    <mergeCell ref="A16:C16"/>
    <mergeCell ref="A4:H4"/>
    <mergeCell ref="A18:C18"/>
    <mergeCell ref="A20:C20"/>
    <mergeCell ref="A1:K1"/>
    <mergeCell ref="A24:C24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Parish Clerk</cp:lastModifiedBy>
  <cp:lastPrinted>2024-04-23T09:21:38Z</cp:lastPrinted>
  <dcterms:created xsi:type="dcterms:W3CDTF">2012-07-11T10:01:28Z</dcterms:created>
  <dcterms:modified xsi:type="dcterms:W3CDTF">2024-04-23T09:21:40Z</dcterms:modified>
</cp:coreProperties>
</file>