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ttonontrent-my.sharepoint.com/personal/clerk_suttonontrent_org_uk/Documents/Finance 2022-23/Audit Forms/"/>
    </mc:Choice>
  </mc:AlternateContent>
  <xr:revisionPtr revIDLastSave="0" documentId="8_{0366685B-4DB8-4396-9A40-53BE10B280C2}" xr6:coauthVersionLast="47" xr6:coauthVersionMax="47" xr10:uidLastSave="{00000000-0000-0000-0000-000000000000}"/>
  <bookViews>
    <workbookView xWindow="-120" yWindow="-120" windowWidth="20730" windowHeight="11160" activeTab="1" xr2:uid="{C3DC4CCE-D0BB-4B98-B175-5645E8C9D8B4}"/>
  </bookViews>
  <sheets>
    <sheet name="Sheet1" sheetId="1" r:id="rId1"/>
    <sheet name="Inventory" sheetId="3" r:id="rId2"/>
  </sheets>
  <definedNames>
    <definedName name="_xlnm.Print_Area" localSheetId="0">Sheet1!$A$1:$G$59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E19" i="1"/>
  <c r="E12" i="1"/>
  <c r="E11" i="1"/>
  <c r="E28" i="1"/>
  <c r="E29" i="1"/>
  <c r="E30" i="1"/>
  <c r="E27" i="1"/>
  <c r="E27" i="3"/>
  <c r="C39" i="3"/>
  <c r="E43" i="3"/>
  <c r="D54" i="3"/>
  <c r="C54" i="3"/>
  <c r="B53" i="3"/>
  <c r="E53" i="3" s="1"/>
  <c r="B52" i="3"/>
  <c r="E52" i="3" s="1"/>
  <c r="B51" i="3"/>
  <c r="C41" i="3"/>
  <c r="E41" i="3" s="1"/>
  <c r="E34" i="1"/>
  <c r="E37" i="3"/>
  <c r="E36" i="3"/>
  <c r="E35" i="3"/>
  <c r="E34" i="3"/>
  <c r="E33" i="3"/>
  <c r="E32" i="3"/>
  <c r="E31" i="3"/>
  <c r="E30" i="3"/>
  <c r="D39" i="3"/>
  <c r="B39" i="3"/>
  <c r="B58" i="3" s="1"/>
  <c r="D10" i="3"/>
  <c r="C10" i="3"/>
  <c r="D15" i="3"/>
  <c r="C15" i="3"/>
  <c r="E13" i="3"/>
  <c r="E6" i="3"/>
  <c r="E5" i="3"/>
  <c r="E4" i="3"/>
  <c r="B18" i="3"/>
  <c r="B27" i="3" s="1"/>
  <c r="B13" i="3"/>
  <c r="B15" i="3" s="1"/>
  <c r="B6" i="3"/>
  <c r="B5" i="3"/>
  <c r="B4" i="3"/>
  <c r="D15" i="1"/>
  <c r="C15" i="1"/>
  <c r="B15" i="1"/>
  <c r="E13" i="1"/>
  <c r="C58" i="3" l="1"/>
  <c r="E29" i="3"/>
  <c r="E39" i="3" s="1"/>
  <c r="E58" i="3" s="1"/>
  <c r="D58" i="3"/>
  <c r="B54" i="3"/>
  <c r="E51" i="3"/>
  <c r="E54" i="3" s="1"/>
  <c r="E10" i="3"/>
  <c r="E15" i="3"/>
  <c r="B10" i="3"/>
  <c r="B41" i="1"/>
  <c r="D41" i="1"/>
  <c r="C41" i="1"/>
  <c r="E39" i="1"/>
  <c r="E38" i="1"/>
  <c r="E37" i="1"/>
  <c r="E24" i="1"/>
  <c r="E41" i="1" s="1"/>
  <c r="D21" i="1"/>
  <c r="C21" i="1"/>
  <c r="E18" i="1"/>
  <c r="E21" i="1" s="1"/>
  <c r="E10" i="1"/>
  <c r="E9" i="1"/>
  <c r="E8" i="1"/>
  <c r="D43" i="1" l="1"/>
  <c r="E15" i="1"/>
  <c r="B43" i="1"/>
  <c r="C43" i="1"/>
  <c r="E43" i="1" l="1"/>
</calcChain>
</file>

<file path=xl/sharedStrings.xml><?xml version="1.0" encoding="utf-8"?>
<sst xmlns="http://schemas.openxmlformats.org/spreadsheetml/2006/main" count="111" uniqueCount="85">
  <si>
    <t>Sutton-on-Trent Parish Council</t>
  </si>
  <si>
    <t>Detail</t>
  </si>
  <si>
    <t xml:space="preserve">Value at </t>
  </si>
  <si>
    <t>Additions</t>
  </si>
  <si>
    <t>Disposals</t>
  </si>
  <si>
    <t>Value at</t>
  </si>
  <si>
    <t>Basis of Valuation</t>
  </si>
  <si>
    <t>Land</t>
  </si>
  <si>
    <t>Cemetery</t>
  </si>
  <si>
    <t>Nominal</t>
  </si>
  <si>
    <t>Cemetery Extension</t>
  </si>
  <si>
    <t>Cost</t>
  </si>
  <si>
    <t>Buildings</t>
  </si>
  <si>
    <t>Cemetery store</t>
  </si>
  <si>
    <t>Replacement cost</t>
  </si>
  <si>
    <t>Equipment</t>
  </si>
  <si>
    <t>Millennium plaque</t>
  </si>
  <si>
    <t>Millennium map</t>
  </si>
  <si>
    <t>Chairman's badge of office &amp; CBE medal</t>
  </si>
  <si>
    <t>IT Equipment</t>
  </si>
  <si>
    <t>Totals</t>
  </si>
  <si>
    <t>Car Park, Strawberry Fields</t>
  </si>
  <si>
    <t>Gateway Signs x 3</t>
  </si>
  <si>
    <t>Sports Field, Grassthorpe Road</t>
  </si>
  <si>
    <t xml:space="preserve">Sports Club </t>
  </si>
  <si>
    <t>Holme Gaits x 2</t>
  </si>
  <si>
    <t>Land at Strawberry Fields for village hall</t>
  </si>
  <si>
    <t>Land to west of Grassthorpe Road - sports field</t>
  </si>
  <si>
    <t>Sports Club (managed and insured by charity)</t>
  </si>
  <si>
    <t>Play Equipment</t>
  </si>
  <si>
    <t>Figures for AGAR</t>
  </si>
  <si>
    <t>Assets Register</t>
  </si>
  <si>
    <t>Average selling price</t>
  </si>
  <si>
    <t>Holme Gaits (held for grazing rights)</t>
  </si>
  <si>
    <t>Village Hall site, Strawberry Fields</t>
  </si>
  <si>
    <t>Small Multiplay Unit with Bridge</t>
  </si>
  <si>
    <t>Large Multiplay Unit (Silver)</t>
  </si>
  <si>
    <t>Rota Web Climber</t>
  </si>
  <si>
    <t>Bay Arch Swing (2.3m) with 2 flat seats</t>
  </si>
  <si>
    <t>Picnic Table</t>
  </si>
  <si>
    <t>Multisports Goal</t>
  </si>
  <si>
    <t>Football Goal</t>
  </si>
  <si>
    <t>Palmer Road/Great North Road</t>
  </si>
  <si>
    <t>Main Street (opp The Manor)</t>
  </si>
  <si>
    <t>Church Street (School)</t>
  </si>
  <si>
    <t>Cemetery x 4</t>
  </si>
  <si>
    <t>Main Street / Great North Road</t>
  </si>
  <si>
    <t>Palmer Road / Great North Road</t>
  </si>
  <si>
    <t>Play area, Sternthorpe Close</t>
  </si>
  <si>
    <t>Main Street (Bus Stop)</t>
  </si>
  <si>
    <t>Benches - Wooden (8)</t>
  </si>
  <si>
    <t>Benches - Metal (2)</t>
  </si>
  <si>
    <t>Equipment &amp; Street Furniture</t>
  </si>
  <si>
    <t>Added at Nominal Value</t>
  </si>
  <si>
    <t>Revalue at est. replace cost</t>
  </si>
  <si>
    <t>Dragonfly see-Saw</t>
  </si>
  <si>
    <t>Replacement cost updated</t>
  </si>
  <si>
    <t>Street Furniture</t>
  </si>
  <si>
    <t>HP Laptop</t>
  </si>
  <si>
    <t>Miscellaneous</t>
  </si>
  <si>
    <t>Dog Bins x 12</t>
  </si>
  <si>
    <t>Dog Waste Bins</t>
  </si>
  <si>
    <t>Village Gateway Signs x 3</t>
  </si>
  <si>
    <t>Notice Boards x 2</t>
  </si>
  <si>
    <t>Play equipment, Sternthorpe Close</t>
  </si>
  <si>
    <t>Benches x 10</t>
  </si>
  <si>
    <t>Dog Bins - 12</t>
  </si>
  <si>
    <t>Bulham Lane/Grassthorpe Road</t>
  </si>
  <si>
    <t>Bulham Lane</t>
  </si>
  <si>
    <t>Far Holme Lane</t>
  </si>
  <si>
    <t>Station Road</t>
  </si>
  <si>
    <t>Old Great North Road Ind Est</t>
  </si>
  <si>
    <t>Church Street/High Street</t>
  </si>
  <si>
    <t>Hemplands Lane/High Street</t>
  </si>
  <si>
    <t>Barrel Hill Road/Eaves Lane</t>
  </si>
  <si>
    <t>Eaves Lane</t>
  </si>
  <si>
    <t>Railway Crossing/Barrel Hill Lane</t>
  </si>
  <si>
    <t>Carlton Lane</t>
  </si>
  <si>
    <t>Asset Inventory - April 2022</t>
  </si>
  <si>
    <t>01.04.22</t>
  </si>
  <si>
    <t>31.03.23</t>
  </si>
  <si>
    <t>Benches - Recycled Materials (Cemetery)</t>
  </si>
  <si>
    <t>AGAR Value 01.04.22</t>
  </si>
  <si>
    <t>AGAR Value 31.03.23</t>
  </si>
  <si>
    <t>Benches - Recycled Materials x 3 (New 2023_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</si>
</sst>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11"/>
      <color theme="1"/>
      <name val="Arial"/>
      <family val="2"/>
    </font>
    <font>
      <i/>
      <sz val="11"/>
      <color theme="3"/>
      <name val="Arial"/>
      <family val="2"/>
    </font>
    <font>
      <sz val="11"/>
      <color theme="3"/>
      <name val="Arial"/>
      <family val="2"/>
    </font>
    <font>
      <sz val="10.5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2" applyFont="1" applyAlignment="1">
      <alignment horizontal="left"/>
    </xf>
    <xf numFmtId="0" fontId="5" fillId="0" borderId="0" xfId="2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2" applyFont="1"/>
    <xf numFmtId="164" fontId="4" fillId="0" borderId="0" xfId="1" applyNumberFormat="1" applyFont="1"/>
    <xf numFmtId="164" fontId="4" fillId="0" borderId="1" xfId="1" applyNumberFormat="1" applyFont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/>
    <xf numFmtId="0" fontId="4" fillId="0" borderId="0" xfId="2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164" fontId="4" fillId="0" borderId="2" xfId="1" applyNumberFormat="1" applyFont="1" applyBorder="1"/>
    <xf numFmtId="0" fontId="4" fillId="0" borderId="0" xfId="2" applyFont="1" applyAlignment="1">
      <alignment horizontal="left" indent="1"/>
    </xf>
    <xf numFmtId="0" fontId="6" fillId="0" borderId="0" xfId="0" applyFont="1"/>
    <xf numFmtId="0" fontId="0" fillId="0" borderId="0" xfId="0" applyAlignment="1">
      <alignment horizontal="left" indent="1"/>
    </xf>
    <xf numFmtId="164" fontId="0" fillId="0" borderId="1" xfId="1" applyNumberFormat="1" applyFont="1" applyBorder="1"/>
    <xf numFmtId="0" fontId="0" fillId="0" borderId="0" xfId="0" applyAlignment="1">
      <alignment horizontal="center" vertical="top" wrapText="1"/>
    </xf>
    <xf numFmtId="0" fontId="7" fillId="0" borderId="0" xfId="0" applyFont="1"/>
    <xf numFmtId="0" fontId="7" fillId="0" borderId="0" xfId="0" applyFont="1" applyAlignment="1">
      <alignment horizontal="center" vertical="top" wrapText="1"/>
    </xf>
    <xf numFmtId="164" fontId="7" fillId="0" borderId="0" xfId="0" applyNumberFormat="1" applyFont="1"/>
    <xf numFmtId="164" fontId="7" fillId="0" borderId="1" xfId="0" applyNumberFormat="1" applyFont="1" applyBorder="1"/>
    <xf numFmtId="164" fontId="0" fillId="2" borderId="0" xfId="1" applyNumberFormat="1" applyFont="1" applyFill="1"/>
    <xf numFmtId="0" fontId="0" fillId="0" borderId="0" xfId="0" quotePrefix="1"/>
    <xf numFmtId="164" fontId="0" fillId="0" borderId="2" xfId="0" applyNumberFormat="1" applyBorder="1"/>
    <xf numFmtId="164" fontId="7" fillId="0" borderId="2" xfId="0" applyNumberFormat="1" applyFont="1" applyBorder="1"/>
    <xf numFmtId="164" fontId="7" fillId="0" borderId="0" xfId="1" applyNumberFormat="1" applyFont="1"/>
    <xf numFmtId="0" fontId="8" fillId="0" borderId="0" xfId="0" applyFont="1"/>
    <xf numFmtId="0" fontId="9" fillId="0" borderId="0" xfId="2" applyFont="1" applyAlignment="1">
      <alignment horizontal="center" vertical="center" wrapText="1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4" fontId="9" fillId="0" borderId="0" xfId="1" applyNumberFormat="1" applyFont="1"/>
    <xf numFmtId="164" fontId="9" fillId="0" borderId="1" xfId="1" applyNumberFormat="1" applyFont="1" applyBorder="1"/>
    <xf numFmtId="164" fontId="9" fillId="0" borderId="2" xfId="1" applyNumberFormat="1" applyFont="1" applyBorder="1"/>
    <xf numFmtId="164" fontId="0" fillId="0" borderId="0" xfId="0" applyNumberFormat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_Sheet1" xfId="2" xr:uid="{5F1E7FD1-E527-4875-95D3-DF4B77E496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2EA99-88AC-4A03-9392-AD42FE3808DE}">
  <sheetPr>
    <pageSetUpPr fitToPage="1"/>
  </sheetPr>
  <dimension ref="A1:I59"/>
  <sheetViews>
    <sheetView workbookViewId="0">
      <pane ySplit="6" topLeftCell="A25" activePane="bottomLeft" state="frozen"/>
      <selection pane="bottomLeft" activeCell="F40" sqref="F40"/>
    </sheetView>
  </sheetViews>
  <sheetFormatPr defaultRowHeight="14.25" x14ac:dyDescent="0.2"/>
  <cols>
    <col min="1" max="1" width="33.625" bestFit="1" customWidth="1"/>
    <col min="2" max="2" width="10.125" bestFit="1" customWidth="1"/>
    <col min="3" max="3" width="9.125" bestFit="1" customWidth="1"/>
    <col min="4" max="4" width="8.875" bestFit="1" customWidth="1"/>
    <col min="5" max="5" width="10.125" style="33" bestFit="1" customWidth="1"/>
    <col min="6" max="6" width="4.375" customWidth="1"/>
    <col min="7" max="7" width="22.5" bestFit="1" customWidth="1"/>
    <col min="8" max="8" width="3.75" customWidth="1"/>
  </cols>
  <sheetData>
    <row r="1" spans="1:9" x14ac:dyDescent="0.2">
      <c r="A1" s="1" t="s">
        <v>0</v>
      </c>
      <c r="B1" s="1"/>
      <c r="C1" s="1"/>
      <c r="D1" s="1"/>
      <c r="F1" s="1"/>
      <c r="G1" s="1"/>
    </row>
    <row r="2" spans="1:9" x14ac:dyDescent="0.2">
      <c r="A2" s="1"/>
      <c r="B2" s="1"/>
      <c r="C2" s="1"/>
      <c r="D2" s="1"/>
      <c r="F2" s="1"/>
      <c r="G2" s="1"/>
    </row>
    <row r="3" spans="1:9" x14ac:dyDescent="0.2">
      <c r="A3" s="1" t="s">
        <v>31</v>
      </c>
      <c r="B3" s="1"/>
      <c r="C3" s="1"/>
      <c r="D3" s="1"/>
      <c r="F3" s="1"/>
      <c r="G3" s="1"/>
    </row>
    <row r="4" spans="1:9" x14ac:dyDescent="0.2">
      <c r="A4" s="1"/>
      <c r="B4" s="41" t="s">
        <v>30</v>
      </c>
      <c r="C4" s="41"/>
      <c r="D4" s="41"/>
      <c r="E4" s="41"/>
      <c r="F4" s="1"/>
      <c r="G4" s="1"/>
    </row>
    <row r="5" spans="1:9" s="11" customFormat="1" x14ac:dyDescent="0.2">
      <c r="A5" s="15" t="s">
        <v>1</v>
      </c>
      <c r="B5" s="16" t="s">
        <v>2</v>
      </c>
      <c r="C5" s="14" t="s">
        <v>3</v>
      </c>
      <c r="D5" s="14" t="s">
        <v>4</v>
      </c>
      <c r="E5" s="34" t="s">
        <v>5</v>
      </c>
      <c r="F5" s="15"/>
      <c r="G5" s="17" t="s">
        <v>6</v>
      </c>
      <c r="I5" s="12"/>
    </row>
    <row r="6" spans="1:9" x14ac:dyDescent="0.2">
      <c r="A6" s="2"/>
      <c r="B6" s="3" t="s">
        <v>79</v>
      </c>
      <c r="C6" s="3"/>
      <c r="D6" s="3"/>
      <c r="E6" s="35" t="s">
        <v>80</v>
      </c>
      <c r="F6" s="2"/>
      <c r="G6" s="4"/>
    </row>
    <row r="7" spans="1:9" x14ac:dyDescent="0.2">
      <c r="A7" s="5" t="s">
        <v>7</v>
      </c>
      <c r="B7" s="2"/>
      <c r="C7" s="2"/>
      <c r="D7" s="2"/>
      <c r="E7" s="36"/>
      <c r="F7" s="2"/>
      <c r="G7" s="7"/>
    </row>
    <row r="8" spans="1:9" x14ac:dyDescent="0.2">
      <c r="A8" s="8" t="s">
        <v>8</v>
      </c>
      <c r="B8" s="9">
        <v>1</v>
      </c>
      <c r="C8" s="9">
        <v>0</v>
      </c>
      <c r="D8" s="9">
        <v>0</v>
      </c>
      <c r="E8" s="37">
        <f t="shared" ref="E8:E13" si="0">B8+C8-D8</f>
        <v>1</v>
      </c>
      <c r="F8" s="2"/>
      <c r="G8" s="8" t="s">
        <v>9</v>
      </c>
    </row>
    <row r="9" spans="1:9" x14ac:dyDescent="0.2">
      <c r="A9" s="8" t="s">
        <v>10</v>
      </c>
      <c r="B9" s="9">
        <v>16625</v>
      </c>
      <c r="C9" s="9">
        <v>0</v>
      </c>
      <c r="D9" s="9">
        <v>0</v>
      </c>
      <c r="E9" s="37">
        <f t="shared" si="0"/>
        <v>16625</v>
      </c>
      <c r="F9" s="2"/>
      <c r="G9" s="2" t="s">
        <v>11</v>
      </c>
    </row>
    <row r="10" spans="1:9" x14ac:dyDescent="0.2">
      <c r="A10" s="8" t="s">
        <v>33</v>
      </c>
      <c r="B10" s="9">
        <v>600</v>
      </c>
      <c r="C10" s="9">
        <v>0</v>
      </c>
      <c r="D10" s="9">
        <v>0</v>
      </c>
      <c r="E10" s="37">
        <f t="shared" si="0"/>
        <v>600</v>
      </c>
      <c r="F10" s="2"/>
      <c r="G10" s="8" t="s">
        <v>32</v>
      </c>
    </row>
    <row r="11" spans="1:9" x14ac:dyDescent="0.2">
      <c r="A11" s="8" t="s">
        <v>21</v>
      </c>
      <c r="B11" s="9">
        <v>1</v>
      </c>
      <c r="C11" s="9">
        <v>0</v>
      </c>
      <c r="D11" s="9">
        <v>0</v>
      </c>
      <c r="E11" s="37">
        <f t="shared" si="0"/>
        <v>1</v>
      </c>
      <c r="F11" s="2"/>
      <c r="G11" s="8"/>
    </row>
    <row r="12" spans="1:9" x14ac:dyDescent="0.2">
      <c r="A12" s="8" t="s">
        <v>23</v>
      </c>
      <c r="B12" s="9">
        <v>1</v>
      </c>
      <c r="C12" s="9">
        <v>0</v>
      </c>
      <c r="D12" s="9">
        <v>0</v>
      </c>
      <c r="E12" s="37">
        <f t="shared" si="0"/>
        <v>1</v>
      </c>
      <c r="F12" s="2"/>
      <c r="G12" s="8"/>
    </row>
    <row r="13" spans="1:9" x14ac:dyDescent="0.2">
      <c r="A13" s="8" t="s">
        <v>34</v>
      </c>
      <c r="B13" s="9">
        <v>1</v>
      </c>
      <c r="C13" s="9">
        <v>0</v>
      </c>
      <c r="D13" s="9">
        <v>0</v>
      </c>
      <c r="E13" s="37">
        <f t="shared" si="0"/>
        <v>1</v>
      </c>
      <c r="F13" s="2"/>
      <c r="G13" s="8"/>
    </row>
    <row r="14" spans="1:9" x14ac:dyDescent="0.2">
      <c r="A14" s="8"/>
      <c r="B14" s="9"/>
      <c r="C14" s="9"/>
      <c r="D14" s="9"/>
      <c r="E14" s="37"/>
      <c r="F14" s="2"/>
      <c r="G14" s="8"/>
    </row>
    <row r="15" spans="1:9" x14ac:dyDescent="0.2">
      <c r="A15" s="8"/>
      <c r="B15" s="10">
        <f>SUM(B8:B14)</f>
        <v>17229</v>
      </c>
      <c r="C15" s="10">
        <f t="shared" ref="C15:E15" si="1">SUM(C8:C14)</f>
        <v>0</v>
      </c>
      <c r="D15" s="10">
        <f t="shared" si="1"/>
        <v>0</v>
      </c>
      <c r="E15" s="38">
        <f t="shared" si="1"/>
        <v>17229</v>
      </c>
      <c r="F15" s="2"/>
      <c r="G15" s="8"/>
    </row>
    <row r="16" spans="1:9" x14ac:dyDescent="0.2">
      <c r="A16" s="8"/>
      <c r="B16" s="9"/>
      <c r="C16" s="9"/>
      <c r="D16" s="9"/>
      <c r="E16" s="37"/>
      <c r="F16" s="2"/>
      <c r="G16" s="8"/>
    </row>
    <row r="17" spans="1:7" x14ac:dyDescent="0.2">
      <c r="A17" s="5" t="s">
        <v>12</v>
      </c>
      <c r="B17" s="9"/>
      <c r="C17" s="9"/>
      <c r="D17" s="9"/>
      <c r="E17" s="37"/>
      <c r="F17" s="2"/>
      <c r="G17" s="8"/>
    </row>
    <row r="18" spans="1:7" x14ac:dyDescent="0.2">
      <c r="A18" s="8" t="s">
        <v>13</v>
      </c>
      <c r="B18" s="9">
        <v>4268</v>
      </c>
      <c r="C18" s="9">
        <v>0</v>
      </c>
      <c r="D18" s="9">
        <v>0</v>
      </c>
      <c r="E18" s="37">
        <f>B18+C18-D18</f>
        <v>4268</v>
      </c>
      <c r="F18" s="2"/>
      <c r="G18" s="8" t="s">
        <v>14</v>
      </c>
    </row>
    <row r="19" spans="1:7" x14ac:dyDescent="0.2">
      <c r="A19" s="8" t="s">
        <v>24</v>
      </c>
      <c r="B19" s="9">
        <v>1</v>
      </c>
      <c r="C19" s="9">
        <v>0</v>
      </c>
      <c r="D19" s="9">
        <v>0</v>
      </c>
      <c r="E19" s="37">
        <f>B19+C19-D19</f>
        <v>1</v>
      </c>
      <c r="F19" s="2"/>
      <c r="G19" s="8"/>
    </row>
    <row r="20" spans="1:7" x14ac:dyDescent="0.2">
      <c r="A20" s="8"/>
      <c r="B20" s="9"/>
      <c r="C20" s="9"/>
      <c r="D20" s="9"/>
      <c r="E20" s="37"/>
      <c r="F20" s="2"/>
      <c r="G20" s="8"/>
    </row>
    <row r="21" spans="1:7" x14ac:dyDescent="0.2">
      <c r="A21" s="8"/>
      <c r="B21" s="10">
        <f>SUM(B18:B20)</f>
        <v>4269</v>
      </c>
      <c r="C21" s="10">
        <f>SUM(C18)</f>
        <v>0</v>
      </c>
      <c r="D21" s="10">
        <f>SUM(D18)</f>
        <v>0</v>
      </c>
      <c r="E21" s="38">
        <f>SUM(E18:E20)</f>
        <v>4269</v>
      </c>
      <c r="F21" s="2"/>
      <c r="G21" s="8"/>
    </row>
    <row r="22" spans="1:7" x14ac:dyDescent="0.2">
      <c r="A22" s="8"/>
      <c r="B22" s="9"/>
      <c r="C22" s="9"/>
      <c r="D22" s="9"/>
      <c r="E22" s="37"/>
      <c r="F22" s="2"/>
      <c r="G22" s="8"/>
    </row>
    <row r="23" spans="1:7" x14ac:dyDescent="0.2">
      <c r="A23" s="5" t="s">
        <v>15</v>
      </c>
      <c r="B23" s="9"/>
      <c r="C23" s="9"/>
      <c r="D23" s="9"/>
      <c r="E23" s="37"/>
      <c r="F23" s="2"/>
      <c r="G23" s="8"/>
    </row>
    <row r="24" spans="1:7" x14ac:dyDescent="0.2">
      <c r="A24" s="8" t="s">
        <v>64</v>
      </c>
      <c r="B24" s="9">
        <v>31616</v>
      </c>
      <c r="C24" s="9">
        <v>0</v>
      </c>
      <c r="D24" s="9">
        <v>0</v>
      </c>
      <c r="E24" s="37">
        <f>B24+C24-D24</f>
        <v>31616</v>
      </c>
      <c r="F24" s="2"/>
      <c r="G24" s="8" t="s">
        <v>11</v>
      </c>
    </row>
    <row r="26" spans="1:7" x14ac:dyDescent="0.2">
      <c r="A26" s="5" t="s">
        <v>57</v>
      </c>
      <c r="B26" s="9"/>
      <c r="C26" s="9"/>
      <c r="D26" s="9"/>
      <c r="E26" s="37"/>
      <c r="F26" s="2"/>
      <c r="G26" s="8"/>
    </row>
    <row r="27" spans="1:7" x14ac:dyDescent="0.2">
      <c r="A27" s="8" t="s">
        <v>65</v>
      </c>
      <c r="B27" s="9">
        <v>3978</v>
      </c>
      <c r="C27" s="9">
        <v>0</v>
      </c>
      <c r="D27" s="9">
        <v>0</v>
      </c>
      <c r="E27" s="37">
        <f>B27+C27-D27</f>
        <v>3978</v>
      </c>
      <c r="F27" s="2"/>
      <c r="G27" s="8" t="s">
        <v>56</v>
      </c>
    </row>
    <row r="28" spans="1:7" x14ac:dyDescent="0.2">
      <c r="A28" s="8" t="s">
        <v>60</v>
      </c>
      <c r="B28" s="9">
        <v>1320</v>
      </c>
      <c r="C28" s="9">
        <v>0</v>
      </c>
      <c r="D28" s="9">
        <v>0</v>
      </c>
      <c r="E28" s="37">
        <f t="shared" ref="E28:E30" si="2">B28+C28-D28</f>
        <v>1320</v>
      </c>
      <c r="F28" s="2"/>
      <c r="G28" s="8"/>
    </row>
    <row r="29" spans="1:7" x14ac:dyDescent="0.2">
      <c r="A29" s="8" t="s">
        <v>22</v>
      </c>
      <c r="B29" s="9">
        <v>7405</v>
      </c>
      <c r="C29" s="9">
        <v>0</v>
      </c>
      <c r="D29" s="9">
        <v>0</v>
      </c>
      <c r="E29" s="37">
        <f t="shared" si="2"/>
        <v>7405</v>
      </c>
      <c r="F29" s="2"/>
      <c r="G29" s="8"/>
    </row>
    <row r="30" spans="1:7" x14ac:dyDescent="0.2">
      <c r="A30" s="8" t="s">
        <v>63</v>
      </c>
      <c r="B30" s="9">
        <v>3000</v>
      </c>
      <c r="C30" s="9">
        <v>0</v>
      </c>
      <c r="D30" s="9">
        <v>0</v>
      </c>
      <c r="E30" s="37">
        <f t="shared" si="2"/>
        <v>3000</v>
      </c>
      <c r="F30" s="2"/>
      <c r="G30" s="8"/>
    </row>
    <row r="31" spans="1:7" x14ac:dyDescent="0.2">
      <c r="A31" s="8" t="s">
        <v>81</v>
      </c>
      <c r="B31" s="9"/>
      <c r="C31" s="9"/>
      <c r="D31" s="9"/>
      <c r="E31" s="37">
        <v>1729</v>
      </c>
      <c r="F31" s="2"/>
      <c r="G31" s="8"/>
    </row>
    <row r="32" spans="1:7" x14ac:dyDescent="0.2">
      <c r="A32" s="8"/>
      <c r="B32" s="9"/>
      <c r="C32" s="9"/>
      <c r="D32" s="9"/>
      <c r="E32" s="37"/>
      <c r="F32" s="2"/>
      <c r="G32" s="8"/>
    </row>
    <row r="33" spans="1:7" x14ac:dyDescent="0.2">
      <c r="A33" s="5" t="s">
        <v>19</v>
      </c>
      <c r="B33" s="9"/>
      <c r="C33" s="9"/>
      <c r="D33" s="9"/>
      <c r="E33" s="37"/>
      <c r="F33" s="2"/>
      <c r="G33" s="8"/>
    </row>
    <row r="34" spans="1:7" x14ac:dyDescent="0.2">
      <c r="A34" s="8" t="s">
        <v>58</v>
      </c>
      <c r="B34" s="9">
        <v>480</v>
      </c>
      <c r="C34" s="9">
        <v>0</v>
      </c>
      <c r="D34" s="9">
        <v>0</v>
      </c>
      <c r="E34" s="37">
        <f>B34+C34-D34</f>
        <v>480</v>
      </c>
      <c r="F34" s="2"/>
      <c r="G34" s="8" t="s">
        <v>14</v>
      </c>
    </row>
    <row r="35" spans="1:7" x14ac:dyDescent="0.2">
      <c r="A35" s="8"/>
      <c r="B35" s="9"/>
      <c r="C35" s="9"/>
      <c r="D35" s="9"/>
      <c r="E35" s="37"/>
      <c r="F35" s="2"/>
      <c r="G35" s="8"/>
    </row>
    <row r="36" spans="1:7" x14ac:dyDescent="0.2">
      <c r="A36" s="5" t="s">
        <v>59</v>
      </c>
      <c r="B36" s="9"/>
      <c r="C36" s="9"/>
      <c r="D36" s="9"/>
      <c r="E36" s="37"/>
      <c r="F36" s="2"/>
      <c r="G36" s="8"/>
    </row>
    <row r="37" spans="1:7" x14ac:dyDescent="0.2">
      <c r="A37" s="8" t="s">
        <v>16</v>
      </c>
      <c r="B37" s="9">
        <v>1082</v>
      </c>
      <c r="C37" s="9">
        <v>0</v>
      </c>
      <c r="D37" s="9">
        <v>0</v>
      </c>
      <c r="E37" s="37">
        <f>B37+C37-D37</f>
        <v>1082</v>
      </c>
      <c r="F37" s="8"/>
      <c r="G37" s="8" t="s">
        <v>14</v>
      </c>
    </row>
    <row r="38" spans="1:7" x14ac:dyDescent="0.2">
      <c r="A38" s="8" t="s">
        <v>17</v>
      </c>
      <c r="B38" s="9">
        <v>360</v>
      </c>
      <c r="C38" s="9">
        <v>0</v>
      </c>
      <c r="D38" s="9">
        <v>0</v>
      </c>
      <c r="E38" s="37">
        <f>B38+C38-D38</f>
        <v>360</v>
      </c>
      <c r="F38" s="8"/>
      <c r="G38" s="8" t="s">
        <v>14</v>
      </c>
    </row>
    <row r="39" spans="1:7" x14ac:dyDescent="0.2">
      <c r="A39" s="8" t="s">
        <v>18</v>
      </c>
      <c r="B39" s="9">
        <v>1110</v>
      </c>
      <c r="C39" s="9">
        <v>0</v>
      </c>
      <c r="D39" s="9">
        <v>0</v>
      </c>
      <c r="E39" s="37">
        <f>B39+C39-D39</f>
        <v>1110</v>
      </c>
      <c r="F39" s="8"/>
      <c r="G39" s="8"/>
    </row>
    <row r="40" spans="1:7" x14ac:dyDescent="0.2">
      <c r="A40" s="8"/>
      <c r="B40" s="9"/>
      <c r="C40" s="9"/>
      <c r="D40" s="9"/>
      <c r="E40" s="37"/>
      <c r="F40" s="8"/>
      <c r="G40" s="8"/>
    </row>
    <row r="41" spans="1:7" x14ac:dyDescent="0.2">
      <c r="A41" s="2"/>
      <c r="B41" s="10">
        <f>SUM(B24:B40)</f>
        <v>50351</v>
      </c>
      <c r="C41" s="10">
        <f>SUM(C24:C39)</f>
        <v>0</v>
      </c>
      <c r="D41" s="10">
        <f>SUM(D24:D39)</f>
        <v>0</v>
      </c>
      <c r="E41" s="38">
        <f>SUM(E24:E40)</f>
        <v>52080</v>
      </c>
      <c r="F41" s="2"/>
      <c r="G41" s="2"/>
    </row>
    <row r="42" spans="1:7" x14ac:dyDescent="0.2">
      <c r="A42" s="2"/>
      <c r="B42" s="9"/>
      <c r="C42" s="9"/>
      <c r="D42" s="9"/>
      <c r="E42" s="37"/>
      <c r="F42" s="2"/>
      <c r="G42" s="2"/>
    </row>
    <row r="43" spans="1:7" ht="15" thickBot="1" x14ac:dyDescent="0.25">
      <c r="A43" s="6" t="s">
        <v>20</v>
      </c>
      <c r="B43" s="18">
        <f>B41+B21+B15</f>
        <v>71849</v>
      </c>
      <c r="C43" s="18">
        <f>C41+C21+C15</f>
        <v>0</v>
      </c>
      <c r="D43" s="18">
        <f t="shared" ref="D43" si="3">D41+D21+D15</f>
        <v>0</v>
      </c>
      <c r="E43" s="39">
        <f>E41+E21+E15</f>
        <v>73578</v>
      </c>
      <c r="F43" s="2"/>
      <c r="G43" s="2"/>
    </row>
    <row r="44" spans="1:7" ht="15" thickTop="1" x14ac:dyDescent="0.2"/>
    <row r="47" spans="1:7" x14ac:dyDescent="0.2">
      <c r="A47" t="s">
        <v>50</v>
      </c>
      <c r="B47" t="s">
        <v>66</v>
      </c>
    </row>
    <row r="48" spans="1:7" x14ac:dyDescent="0.2">
      <c r="A48" s="21" t="s">
        <v>46</v>
      </c>
      <c r="B48" t="s">
        <v>74</v>
      </c>
    </row>
    <row r="49" spans="1:2" x14ac:dyDescent="0.2">
      <c r="A49" s="21" t="s">
        <v>47</v>
      </c>
      <c r="B49" t="s">
        <v>68</v>
      </c>
    </row>
    <row r="50" spans="1:2" x14ac:dyDescent="0.2">
      <c r="A50" s="21" t="s">
        <v>43</v>
      </c>
      <c r="B50" t="s">
        <v>67</v>
      </c>
    </row>
    <row r="51" spans="1:2" x14ac:dyDescent="0.2">
      <c r="A51" s="21" t="s">
        <v>44</v>
      </c>
      <c r="B51" t="s">
        <v>77</v>
      </c>
    </row>
    <row r="52" spans="1:2" x14ac:dyDescent="0.2">
      <c r="A52" s="21" t="s">
        <v>45</v>
      </c>
      <c r="B52" t="s">
        <v>72</v>
      </c>
    </row>
    <row r="53" spans="1:2" x14ac:dyDescent="0.2">
      <c r="A53" t="s">
        <v>51</v>
      </c>
      <c r="B53" t="s">
        <v>75</v>
      </c>
    </row>
    <row r="54" spans="1:2" x14ac:dyDescent="0.2">
      <c r="A54" s="21" t="s">
        <v>48</v>
      </c>
      <c r="B54" t="s">
        <v>69</v>
      </c>
    </row>
    <row r="55" spans="1:2" x14ac:dyDescent="0.2">
      <c r="A55" s="21" t="s">
        <v>49</v>
      </c>
      <c r="B55" t="s">
        <v>73</v>
      </c>
    </row>
    <row r="56" spans="1:2" x14ac:dyDescent="0.2">
      <c r="B56" t="s">
        <v>71</v>
      </c>
    </row>
    <row r="57" spans="1:2" x14ac:dyDescent="0.2">
      <c r="B57" t="s">
        <v>42</v>
      </c>
    </row>
    <row r="58" spans="1:2" x14ac:dyDescent="0.2">
      <c r="B58" t="s">
        <v>76</v>
      </c>
    </row>
    <row r="59" spans="1:2" x14ac:dyDescent="0.2">
      <c r="B59" t="s">
        <v>70</v>
      </c>
    </row>
  </sheetData>
  <sortState xmlns:xlrd2="http://schemas.microsoft.com/office/spreadsheetml/2017/richdata2" ref="B48:B59">
    <sortCondition ref="B48:B59"/>
  </sortState>
  <mergeCells count="1">
    <mergeCell ref="B4:E4"/>
  </mergeCells>
  <pageMargins left="0.7" right="0.7" top="0.75" bottom="0.75" header="0.3" footer="0.3"/>
  <pageSetup paperSize="9" scale="74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53C48-A85A-480F-A651-4F08162CDC10}">
  <sheetPr>
    <pageSetUpPr fitToPage="1"/>
  </sheetPr>
  <dimension ref="A1:K61"/>
  <sheetViews>
    <sheetView tabSelected="1" workbookViewId="0">
      <pane ySplit="2" topLeftCell="A44" activePane="bottomLeft" state="frozen"/>
      <selection pane="bottomLeft" activeCell="J57" sqref="J57:J59"/>
    </sheetView>
  </sheetViews>
  <sheetFormatPr defaultRowHeight="14.25" x14ac:dyDescent="0.2"/>
  <cols>
    <col min="1" max="1" width="40.75" bestFit="1" customWidth="1"/>
    <col min="2" max="2" width="10.125" bestFit="1" customWidth="1"/>
    <col min="3" max="3" width="10.875" customWidth="1"/>
    <col min="5" max="5" width="10.75" style="24" bestFit="1" customWidth="1"/>
    <col min="11" max="11" width="10.125" bestFit="1" customWidth="1"/>
  </cols>
  <sheetData>
    <row r="1" spans="1:11" x14ac:dyDescent="0.2">
      <c r="A1" t="s">
        <v>78</v>
      </c>
    </row>
    <row r="2" spans="1:11" s="23" customFormat="1" ht="42.75" x14ac:dyDescent="0.2">
      <c r="B2" s="23" t="s">
        <v>82</v>
      </c>
      <c r="C2" s="23" t="s">
        <v>54</v>
      </c>
      <c r="D2" s="23" t="s">
        <v>53</v>
      </c>
      <c r="E2" s="25" t="s">
        <v>83</v>
      </c>
    </row>
    <row r="3" spans="1:11" x14ac:dyDescent="0.2">
      <c r="A3" s="5" t="s">
        <v>7</v>
      </c>
    </row>
    <row r="4" spans="1:11" x14ac:dyDescent="0.2">
      <c r="A4" s="19" t="s">
        <v>8</v>
      </c>
      <c r="B4" s="13">
        <f>Sheet1!B8</f>
        <v>1</v>
      </c>
      <c r="C4" s="13">
        <v>1</v>
      </c>
      <c r="D4" s="13">
        <v>0</v>
      </c>
      <c r="E4" s="26">
        <f>C4</f>
        <v>1</v>
      </c>
    </row>
    <row r="5" spans="1:11" x14ac:dyDescent="0.2">
      <c r="A5" s="19" t="s">
        <v>10</v>
      </c>
      <c r="B5" s="13">
        <f>Sheet1!B9</f>
        <v>16625</v>
      </c>
      <c r="C5" s="13">
        <v>16625</v>
      </c>
      <c r="D5" s="13">
        <v>0</v>
      </c>
      <c r="E5" s="26">
        <f t="shared" ref="E5:E6" si="0">C5</f>
        <v>16625</v>
      </c>
    </row>
    <row r="6" spans="1:11" x14ac:dyDescent="0.2">
      <c r="A6" s="19" t="s">
        <v>25</v>
      </c>
      <c r="B6" s="13">
        <f>Sheet1!B10</f>
        <v>600</v>
      </c>
      <c r="C6" s="13">
        <v>600</v>
      </c>
      <c r="D6" s="13">
        <v>0</v>
      </c>
      <c r="E6" s="26">
        <f t="shared" si="0"/>
        <v>600</v>
      </c>
    </row>
    <row r="7" spans="1:11" x14ac:dyDescent="0.2">
      <c r="A7" s="19" t="s">
        <v>21</v>
      </c>
      <c r="B7" s="13">
        <v>1</v>
      </c>
      <c r="C7" s="13">
        <v>0</v>
      </c>
      <c r="D7" s="13">
        <v>0</v>
      </c>
      <c r="E7" s="26">
        <v>1</v>
      </c>
    </row>
    <row r="8" spans="1:11" x14ac:dyDescent="0.2">
      <c r="A8" s="19" t="s">
        <v>26</v>
      </c>
      <c r="B8" s="13">
        <v>1</v>
      </c>
      <c r="C8" s="13">
        <v>0</v>
      </c>
      <c r="D8" s="13">
        <v>0</v>
      </c>
      <c r="E8" s="26">
        <v>1</v>
      </c>
    </row>
    <row r="9" spans="1:11" x14ac:dyDescent="0.2">
      <c r="A9" s="19" t="s">
        <v>27</v>
      </c>
      <c r="B9" s="13">
        <v>1</v>
      </c>
      <c r="C9" s="13">
        <v>0</v>
      </c>
      <c r="D9" s="13">
        <v>0</v>
      </c>
      <c r="E9" s="26">
        <v>1</v>
      </c>
      <c r="K9" s="13"/>
    </row>
    <row r="10" spans="1:11" x14ac:dyDescent="0.2">
      <c r="A10" s="8"/>
      <c r="B10" s="22">
        <f>SUM(B4:B9)</f>
        <v>17229</v>
      </c>
      <c r="C10" s="22">
        <f t="shared" ref="C10:D10" si="1">SUM(C4:C9)</f>
        <v>17226</v>
      </c>
      <c r="D10" s="22">
        <f t="shared" si="1"/>
        <v>0</v>
      </c>
      <c r="E10" s="27">
        <f>SUM(E4:E9)</f>
        <v>17229</v>
      </c>
    </row>
    <row r="11" spans="1:11" x14ac:dyDescent="0.2">
      <c r="A11" s="8"/>
      <c r="B11" s="13"/>
      <c r="C11" s="13"/>
      <c r="D11" s="13"/>
    </row>
    <row r="12" spans="1:11" x14ac:dyDescent="0.2">
      <c r="A12" s="5" t="s">
        <v>12</v>
      </c>
      <c r="B12" s="13"/>
      <c r="C12" s="13"/>
      <c r="D12" s="13"/>
    </row>
    <row r="13" spans="1:11" x14ac:dyDescent="0.2">
      <c r="A13" s="19" t="s">
        <v>13</v>
      </c>
      <c r="B13" s="13">
        <f>Sheet1!B18</f>
        <v>4268</v>
      </c>
      <c r="C13" s="13">
        <v>4268</v>
      </c>
      <c r="D13" s="13">
        <v>0</v>
      </c>
      <c r="E13" s="26">
        <f>C13</f>
        <v>4268</v>
      </c>
    </row>
    <row r="14" spans="1:11" x14ac:dyDescent="0.2">
      <c r="A14" s="19" t="s">
        <v>28</v>
      </c>
      <c r="B14" s="13">
        <v>1</v>
      </c>
      <c r="C14" s="13">
        <v>0</v>
      </c>
      <c r="D14" s="13">
        <v>0</v>
      </c>
      <c r="E14" s="26">
        <v>1</v>
      </c>
    </row>
    <row r="15" spans="1:11" x14ac:dyDescent="0.2">
      <c r="A15" s="19"/>
      <c r="B15" s="22">
        <f>SUM(B13:B14)</f>
        <v>4269</v>
      </c>
      <c r="C15" s="22">
        <f t="shared" ref="C15:D15" si="2">SUM(C13:C14)</f>
        <v>4268</v>
      </c>
      <c r="D15" s="22">
        <f t="shared" si="2"/>
        <v>0</v>
      </c>
      <c r="E15" s="27">
        <f>SUM(E13:E14)</f>
        <v>4269</v>
      </c>
    </row>
    <row r="16" spans="1:11" x14ac:dyDescent="0.2">
      <c r="A16" s="8"/>
      <c r="B16" s="13"/>
      <c r="C16" s="13"/>
      <c r="D16" s="13"/>
    </row>
    <row r="17" spans="1:6" x14ac:dyDescent="0.2">
      <c r="A17" s="5" t="s">
        <v>52</v>
      </c>
      <c r="B17" s="13"/>
      <c r="C17" s="13"/>
      <c r="D17" s="13"/>
    </row>
    <row r="18" spans="1:6" x14ac:dyDescent="0.2">
      <c r="A18" s="8" t="s">
        <v>29</v>
      </c>
      <c r="B18" s="13">
        <f>Sheet1!B24</f>
        <v>31616</v>
      </c>
      <c r="C18" s="13"/>
      <c r="D18" s="13"/>
      <c r="E18" s="32">
        <v>31616</v>
      </c>
    </row>
    <row r="19" spans="1:6" x14ac:dyDescent="0.2">
      <c r="A19" s="19" t="s">
        <v>35</v>
      </c>
      <c r="B19" s="28"/>
      <c r="C19" s="13">
        <v>8000</v>
      </c>
      <c r="D19" s="13">
        <v>0</v>
      </c>
      <c r="E19" s="26"/>
    </row>
    <row r="20" spans="1:6" x14ac:dyDescent="0.2">
      <c r="A20" s="19" t="s">
        <v>55</v>
      </c>
      <c r="B20" s="28"/>
      <c r="C20" s="13">
        <v>1450</v>
      </c>
      <c r="D20" s="13">
        <v>0</v>
      </c>
      <c r="E20" s="26"/>
    </row>
    <row r="21" spans="1:6" x14ac:dyDescent="0.2">
      <c r="A21" s="19" t="s">
        <v>36</v>
      </c>
      <c r="B21" s="28"/>
      <c r="C21" s="13">
        <v>10000</v>
      </c>
      <c r="D21" s="13">
        <v>0</v>
      </c>
      <c r="E21" s="26"/>
    </row>
    <row r="22" spans="1:6" x14ac:dyDescent="0.2">
      <c r="A22" s="19" t="s">
        <v>37</v>
      </c>
      <c r="B22" s="28"/>
      <c r="C22" s="13">
        <v>1600</v>
      </c>
      <c r="D22" s="13">
        <v>0</v>
      </c>
      <c r="E22" s="26"/>
    </row>
    <row r="23" spans="1:6" x14ac:dyDescent="0.2">
      <c r="A23" s="19" t="s">
        <v>38</v>
      </c>
      <c r="B23" s="28"/>
      <c r="C23" s="13">
        <v>1600</v>
      </c>
      <c r="D23" s="13">
        <v>0</v>
      </c>
      <c r="E23" s="26"/>
    </row>
    <row r="24" spans="1:6" x14ac:dyDescent="0.2">
      <c r="A24" s="19" t="s">
        <v>40</v>
      </c>
      <c r="B24" s="28"/>
      <c r="C24" s="13">
        <v>1000</v>
      </c>
      <c r="D24" s="13">
        <v>0</v>
      </c>
      <c r="E24" s="26"/>
    </row>
    <row r="25" spans="1:6" x14ac:dyDescent="0.2">
      <c r="A25" s="19" t="s">
        <v>41</v>
      </c>
      <c r="B25" s="28"/>
      <c r="C25" s="13">
        <v>100</v>
      </c>
      <c r="D25" s="13">
        <v>0</v>
      </c>
      <c r="E25" s="26"/>
    </row>
    <row r="26" spans="1:6" x14ac:dyDescent="0.2">
      <c r="A26" s="19" t="s">
        <v>39</v>
      </c>
      <c r="B26" s="28"/>
      <c r="C26" s="13">
        <v>570</v>
      </c>
      <c r="D26" s="13">
        <v>0</v>
      </c>
      <c r="E26" s="26"/>
    </row>
    <row r="27" spans="1:6" x14ac:dyDescent="0.2">
      <c r="B27" s="22">
        <f>SUM(B18:B26)</f>
        <v>31616</v>
      </c>
      <c r="C27" s="13"/>
      <c r="D27" s="13"/>
      <c r="E27" s="27">
        <f>SUM(E18:E26)</f>
        <v>31616</v>
      </c>
    </row>
    <row r="28" spans="1:6" x14ac:dyDescent="0.2">
      <c r="B28" s="13"/>
      <c r="C28" s="13"/>
      <c r="D28" s="13"/>
    </row>
    <row r="29" spans="1:6" x14ac:dyDescent="0.2">
      <c r="A29" t="s">
        <v>50</v>
      </c>
      <c r="B29" s="13">
        <v>3978</v>
      </c>
      <c r="C29" s="13">
        <v>3978</v>
      </c>
      <c r="D29" s="13"/>
      <c r="E29" s="26">
        <f>C29</f>
        <v>3978</v>
      </c>
    </row>
    <row r="30" spans="1:6" x14ac:dyDescent="0.2">
      <c r="A30" s="21" t="s">
        <v>46</v>
      </c>
      <c r="B30" s="28"/>
      <c r="C30" s="13">
        <v>0</v>
      </c>
      <c r="D30" s="13">
        <v>0</v>
      </c>
      <c r="E30" s="26">
        <f>C30</f>
        <v>0</v>
      </c>
    </row>
    <row r="31" spans="1:6" x14ac:dyDescent="0.2">
      <c r="A31" s="21" t="s">
        <v>47</v>
      </c>
      <c r="B31" s="28"/>
      <c r="C31" s="13">
        <v>0</v>
      </c>
      <c r="D31" s="13">
        <v>0</v>
      </c>
      <c r="E31" s="26">
        <f t="shared" ref="E31:E37" si="3">C31</f>
        <v>0</v>
      </c>
      <c r="F31" s="29"/>
    </row>
    <row r="32" spans="1:6" x14ac:dyDescent="0.2">
      <c r="A32" s="21" t="s">
        <v>43</v>
      </c>
      <c r="B32" s="28"/>
      <c r="C32" s="13">
        <v>0</v>
      </c>
      <c r="D32" s="13">
        <v>0</v>
      </c>
      <c r="E32" s="26">
        <f t="shared" si="3"/>
        <v>0</v>
      </c>
    </row>
    <row r="33" spans="1:5" x14ac:dyDescent="0.2">
      <c r="A33" s="21" t="s">
        <v>44</v>
      </c>
      <c r="B33" s="28"/>
      <c r="C33" s="13">
        <v>0</v>
      </c>
      <c r="D33" s="13">
        <v>0</v>
      </c>
      <c r="E33" s="26">
        <f t="shared" si="3"/>
        <v>0</v>
      </c>
    </row>
    <row r="34" spans="1:5" x14ac:dyDescent="0.2">
      <c r="A34" s="21" t="s">
        <v>45</v>
      </c>
      <c r="B34" s="28"/>
      <c r="C34" s="13">
        <v>0</v>
      </c>
      <c r="D34" s="13">
        <v>0</v>
      </c>
      <c r="E34" s="26">
        <f t="shared" si="3"/>
        <v>0</v>
      </c>
    </row>
    <row r="35" spans="1:5" x14ac:dyDescent="0.2">
      <c r="A35" t="s">
        <v>51</v>
      </c>
      <c r="B35" s="28"/>
      <c r="C35" s="13">
        <v>0</v>
      </c>
      <c r="D35" s="13">
        <v>0</v>
      </c>
      <c r="E35" s="26">
        <f t="shared" si="3"/>
        <v>0</v>
      </c>
    </row>
    <row r="36" spans="1:5" x14ac:dyDescent="0.2">
      <c r="A36" s="21" t="s">
        <v>48</v>
      </c>
      <c r="B36" s="28"/>
      <c r="C36" s="13">
        <v>0</v>
      </c>
      <c r="D36" s="13">
        <v>0</v>
      </c>
      <c r="E36" s="26">
        <f t="shared" si="3"/>
        <v>0</v>
      </c>
    </row>
    <row r="37" spans="1:5" x14ac:dyDescent="0.2">
      <c r="A37" s="21" t="s">
        <v>49</v>
      </c>
      <c r="B37" s="28"/>
      <c r="C37" s="13">
        <v>0</v>
      </c>
      <c r="D37" s="13">
        <v>0</v>
      </c>
      <c r="E37" s="26">
        <f t="shared" si="3"/>
        <v>0</v>
      </c>
    </row>
    <row r="38" spans="1:5" x14ac:dyDescent="0.2">
      <c r="A38" s="21" t="s">
        <v>84</v>
      </c>
      <c r="B38" s="28"/>
      <c r="C38" s="13"/>
      <c r="D38" s="13"/>
      <c r="E38" s="26">
        <v>1729</v>
      </c>
    </row>
    <row r="39" spans="1:5" x14ac:dyDescent="0.2">
      <c r="B39" s="22">
        <f>SUM(B29:B37)</f>
        <v>3978</v>
      </c>
      <c r="C39" s="22">
        <f t="shared" ref="C39:D39" si="4">SUM(C29:C37)</f>
        <v>3978</v>
      </c>
      <c r="D39" s="22">
        <f t="shared" si="4"/>
        <v>0</v>
      </c>
      <c r="E39" s="27">
        <f>SUM(E29:E38)</f>
        <v>5707</v>
      </c>
    </row>
    <row r="40" spans="1:5" x14ac:dyDescent="0.2">
      <c r="B40" s="13"/>
      <c r="C40" s="13"/>
      <c r="D40" s="13"/>
    </row>
    <row r="41" spans="1:5" x14ac:dyDescent="0.2">
      <c r="A41" s="21" t="s">
        <v>61</v>
      </c>
      <c r="B41" s="13">
        <v>1320</v>
      </c>
      <c r="C41" s="13">
        <f>110*12</f>
        <v>1320</v>
      </c>
      <c r="D41" s="13">
        <v>0</v>
      </c>
      <c r="E41" s="26">
        <f>C41</f>
        <v>1320</v>
      </c>
    </row>
    <row r="42" spans="1:5" x14ac:dyDescent="0.2">
      <c r="A42" s="21" t="s">
        <v>62</v>
      </c>
      <c r="B42" s="13">
        <v>7405</v>
      </c>
      <c r="C42" s="13">
        <v>7405</v>
      </c>
      <c r="D42" s="13">
        <v>0</v>
      </c>
      <c r="E42" s="26">
        <v>7405</v>
      </c>
    </row>
    <row r="43" spans="1:5" x14ac:dyDescent="0.2">
      <c r="A43" s="21" t="s">
        <v>63</v>
      </c>
      <c r="B43" s="13">
        <v>3000</v>
      </c>
      <c r="C43" s="13">
        <v>3000</v>
      </c>
      <c r="D43" s="13">
        <v>0</v>
      </c>
      <c r="E43" s="26">
        <f>C43</f>
        <v>3000</v>
      </c>
    </row>
    <row r="44" spans="1:5" x14ac:dyDescent="0.2">
      <c r="B44" s="13"/>
      <c r="C44" s="13"/>
      <c r="D44" s="13"/>
    </row>
    <row r="45" spans="1:5" x14ac:dyDescent="0.2">
      <c r="B45" s="13"/>
      <c r="C45" s="13"/>
      <c r="D45" s="13"/>
    </row>
    <row r="46" spans="1:5" ht="15" x14ac:dyDescent="0.25">
      <c r="A46" s="20" t="s">
        <v>19</v>
      </c>
      <c r="B46" s="13"/>
      <c r="C46" s="13"/>
      <c r="D46" s="13"/>
    </row>
    <row r="47" spans="1:5" x14ac:dyDescent="0.2">
      <c r="A47" s="21" t="s">
        <v>58</v>
      </c>
      <c r="B47" s="13">
        <v>480</v>
      </c>
      <c r="C47" s="13">
        <v>0</v>
      </c>
      <c r="D47" s="13">
        <v>0</v>
      </c>
      <c r="E47" s="26">
        <v>480</v>
      </c>
    </row>
    <row r="48" spans="1:5" x14ac:dyDescent="0.2">
      <c r="B48" s="13"/>
      <c r="C48" s="13"/>
      <c r="D48" s="13"/>
    </row>
    <row r="49" spans="1:10" x14ac:dyDescent="0.2">
      <c r="B49" s="13"/>
      <c r="C49" s="13"/>
      <c r="D49" s="13"/>
    </row>
    <row r="50" spans="1:10" ht="15" x14ac:dyDescent="0.25">
      <c r="A50" s="20" t="s">
        <v>59</v>
      </c>
      <c r="B50" s="13"/>
      <c r="C50" s="13"/>
      <c r="D50" s="13"/>
    </row>
    <row r="51" spans="1:10" x14ac:dyDescent="0.2">
      <c r="A51" s="19" t="s">
        <v>16</v>
      </c>
      <c r="B51" s="13">
        <f>Sheet1!B37</f>
        <v>1082</v>
      </c>
      <c r="C51" s="13">
        <v>0</v>
      </c>
      <c r="D51" s="13">
        <v>0</v>
      </c>
      <c r="E51" s="26">
        <f t="shared" ref="E51:E53" si="5">B51</f>
        <v>1082</v>
      </c>
    </row>
    <row r="52" spans="1:10" x14ac:dyDescent="0.2">
      <c r="A52" s="19" t="s">
        <v>17</v>
      </c>
      <c r="B52" s="13">
        <f>Sheet1!B38</f>
        <v>360</v>
      </c>
      <c r="C52" s="13">
        <v>0</v>
      </c>
      <c r="D52" s="13">
        <v>0</v>
      </c>
      <c r="E52" s="26">
        <f t="shared" si="5"/>
        <v>360</v>
      </c>
    </row>
    <row r="53" spans="1:10" x14ac:dyDescent="0.2">
      <c r="A53" s="19" t="s">
        <v>18</v>
      </c>
      <c r="B53" s="13">
        <f>Sheet1!B39</f>
        <v>1110</v>
      </c>
      <c r="C53" s="13">
        <v>0</v>
      </c>
      <c r="D53" s="13">
        <v>0</v>
      </c>
      <c r="E53" s="26">
        <f t="shared" si="5"/>
        <v>1110</v>
      </c>
    </row>
    <row r="54" spans="1:10" x14ac:dyDescent="0.2">
      <c r="A54" s="19"/>
      <c r="B54" s="22">
        <f>SUM(B51:B53)</f>
        <v>2552</v>
      </c>
      <c r="C54" s="22">
        <f t="shared" ref="C54:D54" si="6">SUM(C51:C53)</f>
        <v>0</v>
      </c>
      <c r="D54" s="22">
        <f t="shared" si="6"/>
        <v>0</v>
      </c>
      <c r="E54" s="27">
        <f>SUM(E51:E53)</f>
        <v>2552</v>
      </c>
    </row>
    <row r="55" spans="1:10" x14ac:dyDescent="0.2">
      <c r="A55" s="8"/>
      <c r="B55" s="13"/>
      <c r="C55" s="13"/>
      <c r="D55" s="13"/>
    </row>
    <row r="56" spans="1:10" x14ac:dyDescent="0.2">
      <c r="B56" s="13"/>
      <c r="C56" s="13"/>
      <c r="D56" s="13"/>
    </row>
    <row r="57" spans="1:10" x14ac:dyDescent="0.2">
      <c r="C57" s="13"/>
      <c r="D57" s="13"/>
    </row>
    <row r="58" spans="1:10" ht="15" thickBot="1" x14ac:dyDescent="0.25">
      <c r="B58" s="30">
        <f>B10+B15+B27+B39+B41+B42+B43+B47+B54</f>
        <v>71849</v>
      </c>
      <c r="C58" s="30">
        <f t="shared" ref="C58:D58" si="7">C10+C15+C27+C39+C41+C42+C43+C47+C54</f>
        <v>37197</v>
      </c>
      <c r="D58" s="30">
        <f t="shared" si="7"/>
        <v>0</v>
      </c>
      <c r="E58" s="31">
        <f>E10+E15+E27+E39+E41+E42+E47+E54+E43</f>
        <v>73578</v>
      </c>
      <c r="J58" s="40"/>
    </row>
    <row r="59" spans="1:10" ht="15" thickTop="1" x14ac:dyDescent="0.2">
      <c r="C59" s="13"/>
      <c r="D59" s="13"/>
    </row>
    <row r="60" spans="1:10" x14ac:dyDescent="0.2">
      <c r="C60" s="13"/>
      <c r="D60" s="13"/>
    </row>
    <row r="61" spans="1:10" x14ac:dyDescent="0.2">
      <c r="C61" s="13"/>
    </row>
  </sheetData>
  <pageMargins left="0.7" right="0.7" top="0.75" bottom="0.75" header="0.3" footer="0.3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16A62FC9EF5F42B0E3B659B7DB2D73" ma:contentTypeVersion="10" ma:contentTypeDescription="Create a new document." ma:contentTypeScope="" ma:versionID="57beb7aae14deda79b1f9f59519d0889">
  <xsd:schema xmlns:xsd="http://www.w3.org/2001/XMLSchema" xmlns:xs="http://www.w3.org/2001/XMLSchema" xmlns:p="http://schemas.microsoft.com/office/2006/metadata/properties" xmlns:ns3="5e2215d9-d531-4c53-a8e0-6e28bf8d7251" targetNamespace="http://schemas.microsoft.com/office/2006/metadata/properties" ma:root="true" ma:fieldsID="2b82249841eeba0dc2c3591f26eb4fa0" ns3:_="">
    <xsd:import namespace="5e2215d9-d531-4c53-a8e0-6e28bf8d72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215d9-d531-4c53-a8e0-6e28bf8d7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8CAC3E-F0D0-4924-9F47-23CD5BF64886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5e2215d9-d531-4c53-a8e0-6e28bf8d725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FED859E-63A3-4BAA-B2BD-B235B79BA9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215d9-d531-4c53-a8e0-6e28bf8d72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BA23E4-A188-42F8-9E97-B99BE8CDA8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Inventory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Akerman</dc:creator>
  <cp:lastModifiedBy>Clerk to Sutton-on-Trent Parish Council</cp:lastModifiedBy>
  <cp:lastPrinted>2023-06-10T18:54:15Z</cp:lastPrinted>
  <dcterms:created xsi:type="dcterms:W3CDTF">2020-04-14T15:39:54Z</dcterms:created>
  <dcterms:modified xsi:type="dcterms:W3CDTF">2023-06-14T20:41:13Z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0x010100C016A62FC9EF5F42B0E3B659B7DB2D73</vt:lpwstr>
  </property>
</Properties>
</file>