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0f4373c56a771f/Bitterley/Accounts 2023-24/"/>
    </mc:Choice>
  </mc:AlternateContent>
  <xr:revisionPtr revIDLastSave="0" documentId="8_{1802A7D9-E58E-4D63-8B58-1B14B36D5761}" xr6:coauthVersionLast="47" xr6:coauthVersionMax="47" xr10:uidLastSave="{00000000-0000-0000-0000-000000000000}"/>
  <bookViews>
    <workbookView xWindow="-108" yWindow="-108" windowWidth="23256" windowHeight="12576" xr2:uid="{4D8EA76A-64A7-804E-9D1E-C3B2DFBEFEE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6" i="1" l="1"/>
  <c r="G111" i="1"/>
  <c r="G105" i="1"/>
  <c r="G99" i="1"/>
  <c r="G94" i="1"/>
  <c r="G89" i="1"/>
  <c r="G84" i="1"/>
  <c r="H117" i="1" s="1"/>
  <c r="C77" i="1"/>
  <c r="C72" i="1"/>
  <c r="H66" i="1"/>
  <c r="G62" i="1"/>
  <c r="G39" i="1"/>
  <c r="G35" i="1"/>
  <c r="G21" i="1"/>
  <c r="G19" i="1"/>
  <c r="H51" i="1" s="1"/>
  <c r="H53" i="1" s="1"/>
  <c r="F72" i="1" s="1"/>
  <c r="G78" i="1" s="1"/>
  <c r="H78" i="1" s="1"/>
  <c r="H119" i="1" s="1"/>
  <c r="G17" i="1"/>
  <c r="M13" i="1"/>
  <c r="H13" i="1"/>
  <c r="N9" i="1"/>
  <c r="N13" i="1" s="1"/>
  <c r="M9" i="1"/>
</calcChain>
</file>

<file path=xl/sharedStrings.xml><?xml version="1.0" encoding="utf-8"?>
<sst xmlns="http://schemas.openxmlformats.org/spreadsheetml/2006/main" count="137" uniqueCount="102">
  <si>
    <t>bitterley final accounts amended for actual creditor</t>
  </si>
  <si>
    <t>BITTERLEY PARISH COUNCIL</t>
  </si>
  <si>
    <t>ACCOUNTS FOR THE YEAR ENDING 31ST MARCH 2024</t>
  </si>
  <si>
    <t>2022/23</t>
  </si>
  <si>
    <t>2023/24</t>
  </si>
  <si>
    <t>agar 23</t>
  </si>
  <si>
    <t>agar 22/23</t>
  </si>
  <si>
    <t>agar 23/24</t>
  </si>
  <si>
    <t>Income</t>
  </si>
  <si>
    <t>b fwd</t>
  </si>
  <si>
    <t>precept</t>
  </si>
  <si>
    <t>INCOME</t>
  </si>
  <si>
    <t>highways grant</t>
  </si>
  <si>
    <t>other receipts</t>
  </si>
  <si>
    <t>insurance claim</t>
  </si>
  <si>
    <t>sub total</t>
  </si>
  <si>
    <t xml:space="preserve">                                                                                                                                                                           </t>
  </si>
  <si>
    <t>vat refund</t>
  </si>
  <si>
    <t>staff costs</t>
  </si>
  <si>
    <t>bank interest</t>
  </si>
  <si>
    <t>;oan interest etc</t>
  </si>
  <si>
    <t>all other payments</t>
  </si>
  <si>
    <t>EXPEDITURE</t>
  </si>
  <si>
    <t>total income</t>
  </si>
  <si>
    <t>balance c/fwd</t>
  </si>
  <si>
    <t>cash short term inv</t>
  </si>
  <si>
    <t>Expenditure</t>
  </si>
  <si>
    <t>fixed assets + long term inv</t>
  </si>
  <si>
    <t>clerks salary</t>
  </si>
  <si>
    <t>borrowings</t>
  </si>
  <si>
    <t>income paye</t>
  </si>
  <si>
    <t>11a</t>
  </si>
  <si>
    <t>disclosure trust funds</t>
  </si>
  <si>
    <t>no</t>
  </si>
  <si>
    <t>clerk 2</t>
  </si>
  <si>
    <t>11b</t>
  </si>
  <si>
    <t>n/a</t>
  </si>
  <si>
    <t>clerk2 paye</t>
  </si>
  <si>
    <t>clerk 2 final sal</t>
  </si>
  <si>
    <t>clerk 2 final paye</t>
  </si>
  <si>
    <t>CLERKS EXPENDITURE FIGURES</t>
  </si>
  <si>
    <t>LESS CHEQUES REPLACED BY LATER BILL</t>
  </si>
  <si>
    <t>administration</t>
  </si>
  <si>
    <t>793 REP BY 86</t>
  </si>
  <si>
    <t>admin</t>
  </si>
  <si>
    <t>794 REP BY 806</t>
  </si>
  <si>
    <t>stationary</t>
  </si>
  <si>
    <t>798 REP BY 806</t>
  </si>
  <si>
    <t>sundries</t>
  </si>
  <si>
    <t>computer repair/software</t>
  </si>
  <si>
    <t>CLERKS MARCH SALARY PAID IN APRIL ( CREDITOR )</t>
  </si>
  <si>
    <t>web hosting</t>
  </si>
  <si>
    <t>internal audit</t>
  </si>
  <si>
    <t>TOTAL EXPENDITURE</t>
  </si>
  <si>
    <t>subscriptions</t>
  </si>
  <si>
    <t>training</t>
  </si>
  <si>
    <t>insurance</t>
  </si>
  <si>
    <t>hall hire</t>
  </si>
  <si>
    <t>wreath</t>
  </si>
  <si>
    <t>elections</t>
  </si>
  <si>
    <t xml:space="preserve">                                                                      </t>
  </si>
  <si>
    <t>street lights</t>
  </si>
  <si>
    <t>electricity</t>
  </si>
  <si>
    <t>repairs</t>
  </si>
  <si>
    <t>highways</t>
  </si>
  <si>
    <t>smart water</t>
  </si>
  <si>
    <t>defibrillators</t>
  </si>
  <si>
    <t>grants</t>
  </si>
  <si>
    <t>bitterley volunteers</t>
  </si>
  <si>
    <t>cleeton pcc</t>
  </si>
  <si>
    <t xml:space="preserve">V.A T </t>
  </si>
  <si>
    <t>Total Expenditure</t>
  </si>
  <si>
    <t>Total Surplus / Deficit</t>
  </si>
  <si>
    <t>BALANCE SHEET AS AT 31ST MARCH 2024</t>
  </si>
  <si>
    <t>Current assets</t>
  </si>
  <si>
    <t>current account</t>
  </si>
  <si>
    <t>less unpresented cheques</t>
  </si>
  <si>
    <t>savings account</t>
  </si>
  <si>
    <t>creditor - clerks final sal payment</t>
  </si>
  <si>
    <t>Current Assets</t>
  </si>
  <si>
    <t>Financed by</t>
  </si>
  <si>
    <t>General Account</t>
  </si>
  <si>
    <t>bfwd</t>
  </si>
  <si>
    <t>surplus / deficit</t>
  </si>
  <si>
    <t>env grant</t>
  </si>
  <si>
    <t>match fund env grant</t>
  </si>
  <si>
    <t>enviroonment expenditure</t>
  </si>
  <si>
    <t>to reserves</t>
  </si>
  <si>
    <t>from reserves</t>
  </si>
  <si>
    <t>c fwd</t>
  </si>
  <si>
    <t>election reserve</t>
  </si>
  <si>
    <t>street lighting</t>
  </si>
  <si>
    <t>village hall support</t>
  </si>
  <si>
    <t>Parish plan reserve</t>
  </si>
  <si>
    <t>volunteer grant</t>
  </si>
  <si>
    <t>Ring genced reserves</t>
  </si>
  <si>
    <t>highway maintenance</t>
  </si>
  <si>
    <t>environment expenditure</t>
  </si>
  <si>
    <t>from reserves 50/50 match funding</t>
  </si>
  <si>
    <t>community infrastructure levy</t>
  </si>
  <si>
    <t xml:space="preserve">                                                      </t>
  </si>
  <si>
    <t>Total 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</si>
</sst>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_(&quot;£&quot;* #,##0.00_);_(&quot;£&quot;* \(#,##0.00\);_(&quot;£&quot;* &quot;-&quot;??_);_(@_)"/>
    <numFmt numFmtId="166" formatCode="&quot;£&quot;#,##0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/>
    <xf numFmtId="0" fontId="2" fillId="0" borderId="10" xfId="0" applyFont="1" applyBorder="1"/>
    <xf numFmtId="166" fontId="0" fillId="0" borderId="0" xfId="0" applyNumberFormat="1"/>
    <xf numFmtId="165" fontId="3" fillId="0" borderId="0" xfId="1" applyFont="1" applyBorder="1"/>
    <xf numFmtId="165" fontId="3" fillId="0" borderId="9" xfId="1" applyFont="1" applyBorder="1"/>
    <xf numFmtId="165" fontId="3" fillId="0" borderId="10" xfId="1" applyFont="1" applyBorder="1"/>
    <xf numFmtId="166" fontId="3" fillId="0" borderId="8" xfId="1" applyNumberFormat="1" applyFont="1" applyFill="1" applyBorder="1"/>
    <xf numFmtId="166" fontId="0" fillId="0" borderId="8" xfId="0" applyNumberFormat="1" applyBorder="1"/>
    <xf numFmtId="165" fontId="3" fillId="0" borderId="11" xfId="1" applyFont="1" applyBorder="1"/>
    <xf numFmtId="0" fontId="0" fillId="0" borderId="11" xfId="0" applyBorder="1"/>
    <xf numFmtId="165" fontId="3" fillId="0" borderId="12" xfId="1" applyFont="1" applyBorder="1"/>
    <xf numFmtId="165" fontId="3" fillId="0" borderId="13" xfId="1" applyFont="1" applyBorder="1"/>
    <xf numFmtId="166" fontId="3" fillId="0" borderId="0" xfId="1" applyNumberFormat="1" applyFont="1" applyBorder="1"/>
    <xf numFmtId="166" fontId="3" fillId="0" borderId="8" xfId="1" applyNumberFormat="1" applyFont="1" applyBorder="1"/>
    <xf numFmtId="0" fontId="0" fillId="0" borderId="14" xfId="0" applyBorder="1"/>
    <xf numFmtId="165" fontId="3" fillId="0" borderId="15" xfId="1" applyFont="1" applyBorder="1"/>
    <xf numFmtId="165" fontId="3" fillId="0" borderId="14" xfId="1" applyFont="1" applyBorder="1"/>
    <xf numFmtId="165" fontId="2" fillId="0" borderId="16" xfId="1" applyFont="1" applyBorder="1"/>
    <xf numFmtId="165" fontId="2" fillId="0" borderId="11" xfId="1" applyFont="1" applyBorder="1"/>
    <xf numFmtId="166" fontId="2" fillId="0" borderId="0" xfId="1" applyNumberFormat="1" applyFont="1" applyBorder="1"/>
    <xf numFmtId="165" fontId="2" fillId="0" borderId="0" xfId="1" applyFont="1" applyBorder="1"/>
    <xf numFmtId="165" fontId="2" fillId="0" borderId="8" xfId="1" applyFont="1" applyBorder="1"/>
    <xf numFmtId="165" fontId="3" fillId="0" borderId="0" xfId="1" applyFont="1" applyFill="1" applyBorder="1"/>
    <xf numFmtId="166" fontId="3" fillId="0" borderId="0" xfId="1" applyNumberFormat="1" applyFont="1" applyFill="1" applyBorder="1"/>
    <xf numFmtId="165" fontId="3" fillId="0" borderId="9" xfId="1" applyFont="1" applyFill="1" applyBorder="1"/>
    <xf numFmtId="165" fontId="3" fillId="0" borderId="10" xfId="1" applyFont="1" applyFill="1" applyBorder="1"/>
    <xf numFmtId="165" fontId="0" fillId="0" borderId="0" xfId="0" applyNumberFormat="1"/>
    <xf numFmtId="0" fontId="0" fillId="0" borderId="5" xfId="0" applyBorder="1"/>
    <xf numFmtId="165" fontId="3" fillId="0" borderId="4" xfId="1" applyFont="1" applyFill="1" applyBorder="1"/>
    <xf numFmtId="164" fontId="0" fillId="0" borderId="0" xfId="0" applyNumberFormat="1"/>
    <xf numFmtId="0" fontId="0" fillId="0" borderId="17" xfId="0" applyBorder="1"/>
    <xf numFmtId="0" fontId="0" fillId="0" borderId="18" xfId="0" applyBorder="1"/>
    <xf numFmtId="165" fontId="3" fillId="0" borderId="18" xfId="1" applyFont="1" applyFill="1" applyBorder="1"/>
    <xf numFmtId="165" fontId="0" fillId="0" borderId="18" xfId="0" applyNumberFormat="1" applyBorder="1"/>
    <xf numFmtId="0" fontId="0" fillId="0" borderId="19" xfId="0" applyBorder="1"/>
    <xf numFmtId="165" fontId="3" fillId="0" borderId="0" xfId="1" applyFont="1" applyFill="1"/>
    <xf numFmtId="165" fontId="3" fillId="0" borderId="11" xfId="1" applyFont="1" applyFill="1" applyBorder="1"/>
    <xf numFmtId="165" fontId="3" fillId="0" borderId="14" xfId="1" applyFont="1" applyFill="1" applyBorder="1"/>
    <xf numFmtId="0" fontId="0" fillId="0" borderId="12" xfId="0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164" fontId="2" fillId="0" borderId="16" xfId="0" applyNumberFormat="1" applyFont="1" applyBorder="1"/>
    <xf numFmtId="164" fontId="2" fillId="0" borderId="0" xfId="0" applyNumberFormat="1" applyFont="1"/>
    <xf numFmtId="0" fontId="4" fillId="0" borderId="9" xfId="0" applyFont="1" applyBorder="1"/>
    <xf numFmtId="14" fontId="2" fillId="0" borderId="4" xfId="0" applyNumberFormat="1" applyFont="1" applyBorder="1"/>
    <xf numFmtId="14" fontId="2" fillId="0" borderId="5" xfId="0" applyNumberFormat="1" applyFont="1" applyBorder="1"/>
    <xf numFmtId="14" fontId="2" fillId="0" borderId="6" xfId="0" applyNumberFormat="1" applyFont="1" applyBorder="1"/>
    <xf numFmtId="165" fontId="3" fillId="0" borderId="4" xfId="1" applyFont="1" applyBorder="1"/>
    <xf numFmtId="165" fontId="3" fillId="0" borderId="5" xfId="1" applyFont="1" applyBorder="1"/>
    <xf numFmtId="0" fontId="0" fillId="0" borderId="9" xfId="0" applyBorder="1"/>
    <xf numFmtId="0" fontId="0" fillId="0" borderId="10" xfId="0" applyBorder="1"/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D8941-C831-6A41-9260-A6455CC9511E}">
  <dimension ref="A1:S131"/>
  <sheetViews>
    <sheetView tabSelected="1" workbookViewId="0">
      <selection activeCell="L35" sqref="L35"/>
    </sheetView>
  </sheetViews>
  <sheetFormatPr defaultColWidth="11.25" defaultRowHeight="15.6"/>
  <cols>
    <col min="1" max="1" width="33.25" bestFit="1" customWidth="1"/>
    <col min="11" max="11" width="35" bestFit="1" customWidth="1"/>
  </cols>
  <sheetData>
    <row r="1" spans="1:18">
      <c r="A1" t="s">
        <v>0</v>
      </c>
    </row>
    <row r="3" spans="1:18" ht="16.149999999999999" thickBot="1">
      <c r="A3" s="1" t="s">
        <v>1</v>
      </c>
    </row>
    <row r="4" spans="1:18">
      <c r="A4" s="1" t="s">
        <v>2</v>
      </c>
      <c r="J4" s="2"/>
      <c r="K4" s="3"/>
      <c r="L4" s="3"/>
      <c r="M4" s="3"/>
      <c r="N4" s="3"/>
      <c r="O4" s="3"/>
      <c r="P4" s="3"/>
      <c r="Q4" s="3"/>
      <c r="R4" s="4"/>
    </row>
    <row r="5" spans="1:18">
      <c r="A5" s="1"/>
      <c r="B5" s="1"/>
      <c r="C5" s="5" t="s">
        <v>3</v>
      </c>
      <c r="D5" s="6" t="s">
        <v>3</v>
      </c>
      <c r="E5" s="7" t="s">
        <v>3</v>
      </c>
      <c r="F5" s="5" t="s">
        <v>4</v>
      </c>
      <c r="G5" s="6" t="s">
        <v>4</v>
      </c>
      <c r="H5" s="7" t="s">
        <v>4</v>
      </c>
      <c r="J5" s="8"/>
      <c r="L5" t="s">
        <v>5</v>
      </c>
      <c r="M5" s="1" t="s">
        <v>6</v>
      </c>
      <c r="N5" s="1" t="s">
        <v>7</v>
      </c>
      <c r="R5" s="9"/>
    </row>
    <row r="6" spans="1:18">
      <c r="A6" s="1" t="s">
        <v>8</v>
      </c>
      <c r="B6" s="1"/>
      <c r="C6" s="10"/>
      <c r="D6" s="1"/>
      <c r="E6" s="11"/>
      <c r="F6" s="10"/>
      <c r="G6" s="1"/>
      <c r="H6" s="11"/>
      <c r="J6" s="8">
        <v>1</v>
      </c>
      <c r="K6" t="s">
        <v>9</v>
      </c>
      <c r="L6" s="12">
        <v>19574</v>
      </c>
      <c r="M6" s="13">
        <v>19573.96</v>
      </c>
      <c r="N6" s="13">
        <v>18648.830000000002</v>
      </c>
      <c r="O6" s="12">
        <v>18649</v>
      </c>
      <c r="R6" s="9"/>
    </row>
    <row r="7" spans="1:18">
      <c r="A7" t="s">
        <v>10</v>
      </c>
      <c r="C7" s="14"/>
      <c r="D7" s="13">
        <v>8124</v>
      </c>
      <c r="E7" s="15"/>
      <c r="F7" s="14"/>
      <c r="G7" s="13">
        <v>8124</v>
      </c>
      <c r="H7" s="15"/>
      <c r="J7" s="8">
        <v>2</v>
      </c>
      <c r="K7" t="s">
        <v>10</v>
      </c>
      <c r="L7" s="12">
        <v>8124</v>
      </c>
      <c r="M7" s="13">
        <v>8124</v>
      </c>
      <c r="N7" s="13">
        <v>8124</v>
      </c>
      <c r="O7" s="12">
        <v>8124</v>
      </c>
      <c r="P7" t="s">
        <v>11</v>
      </c>
      <c r="Q7" s="13">
        <v>10679.56</v>
      </c>
      <c r="R7" s="16">
        <v>10680</v>
      </c>
    </row>
    <row r="8" spans="1:18">
      <c r="A8" t="s">
        <v>12</v>
      </c>
      <c r="C8" s="14"/>
      <c r="D8" s="13">
        <v>750</v>
      </c>
      <c r="E8" s="15"/>
      <c r="F8" s="14"/>
      <c r="G8" s="13">
        <v>780</v>
      </c>
      <c r="H8" s="15"/>
      <c r="J8" s="8">
        <v>3</v>
      </c>
      <c r="K8" t="s">
        <v>13</v>
      </c>
      <c r="L8" s="12">
        <v>1669</v>
      </c>
      <c r="M8" s="13">
        <v>1669.18</v>
      </c>
      <c r="N8" s="13">
        <v>2555.56</v>
      </c>
      <c r="O8" s="12">
        <v>2555</v>
      </c>
      <c r="Q8" s="13"/>
      <c r="R8" s="17"/>
    </row>
    <row r="9" spans="1:18">
      <c r="A9" s="1" t="s">
        <v>14</v>
      </c>
      <c r="C9" s="14"/>
      <c r="D9" s="13">
        <v>899</v>
      </c>
      <c r="E9" s="15"/>
      <c r="F9" s="14"/>
      <c r="G9" s="13"/>
      <c r="H9" s="15"/>
      <c r="J9" s="8" t="s">
        <v>15</v>
      </c>
      <c r="L9" s="12">
        <v>29367</v>
      </c>
      <c r="M9" s="18">
        <f>SUM(M6:M8)</f>
        <v>29367.14</v>
      </c>
      <c r="N9" s="18">
        <f>SUM(N6:N8)</f>
        <v>29328.390000000003</v>
      </c>
      <c r="O9" s="12">
        <v>29328</v>
      </c>
      <c r="Q9" s="13" t="s">
        <v>16</v>
      </c>
      <c r="R9" s="17"/>
    </row>
    <row r="10" spans="1:18">
      <c r="A10" t="s">
        <v>17</v>
      </c>
      <c r="C10" s="14"/>
      <c r="D10" s="13">
        <v>0</v>
      </c>
      <c r="E10" s="15"/>
      <c r="F10" s="14"/>
      <c r="G10" s="13">
        <v>1662.06</v>
      </c>
      <c r="H10" s="15"/>
      <c r="J10" s="8">
        <v>4</v>
      </c>
      <c r="K10" t="s">
        <v>18</v>
      </c>
      <c r="L10" s="12">
        <v>3045</v>
      </c>
      <c r="M10" s="13">
        <v>-3045.01</v>
      </c>
      <c r="N10" s="13">
        <v>-3444.32</v>
      </c>
      <c r="O10" s="12">
        <v>3444</v>
      </c>
      <c r="R10" s="17"/>
    </row>
    <row r="11" spans="1:18">
      <c r="A11" t="s">
        <v>19</v>
      </c>
      <c r="C11" s="14"/>
      <c r="D11" s="13">
        <v>20.18</v>
      </c>
      <c r="E11" s="15"/>
      <c r="F11" s="14"/>
      <c r="G11" s="13">
        <v>113.5</v>
      </c>
      <c r="H11" s="15"/>
      <c r="J11" s="8">
        <v>5</v>
      </c>
      <c r="K11" t="s">
        <v>20</v>
      </c>
      <c r="L11" s="12"/>
      <c r="M11" s="13">
        <v>0</v>
      </c>
      <c r="N11" s="13">
        <v>0</v>
      </c>
      <c r="O11" s="12"/>
      <c r="R11" s="17"/>
    </row>
    <row r="12" spans="1:18">
      <c r="A12" s="19"/>
      <c r="B12" s="19"/>
      <c r="C12" s="20"/>
      <c r="D12" s="18"/>
      <c r="E12" s="21"/>
      <c r="F12" s="20"/>
      <c r="G12" s="18"/>
      <c r="H12" s="21"/>
      <c r="J12" s="8">
        <v>6</v>
      </c>
      <c r="K12" t="s">
        <v>21</v>
      </c>
      <c r="L12" s="12">
        <v>7673</v>
      </c>
      <c r="M12" s="13">
        <v>-7673.3</v>
      </c>
      <c r="N12" s="13">
        <v>-6179.14</v>
      </c>
      <c r="O12" s="22">
        <v>6179</v>
      </c>
      <c r="P12" s="13" t="s">
        <v>22</v>
      </c>
      <c r="Q12" s="13">
        <v>9623.4599999999991</v>
      </c>
      <c r="R12" s="23">
        <v>9623</v>
      </c>
    </row>
    <row r="13" spans="1:18" ht="16.149999999999999" thickBot="1">
      <c r="A13" s="24" t="s">
        <v>23</v>
      </c>
      <c r="B13" s="24"/>
      <c r="C13" s="25"/>
      <c r="D13" s="26"/>
      <c r="E13" s="27">
        <v>9793.18</v>
      </c>
      <c r="F13" s="25"/>
      <c r="G13" s="26"/>
      <c r="H13" s="27">
        <f>SUM(G7:G11)</f>
        <v>10679.56</v>
      </c>
      <c r="J13" s="8">
        <v>7</v>
      </c>
      <c r="K13" t="s">
        <v>24</v>
      </c>
      <c r="L13" s="12">
        <v>18649</v>
      </c>
      <c r="M13" s="28">
        <f>SUM(M9:M12)</f>
        <v>18648.829999999998</v>
      </c>
      <c r="N13" s="28">
        <f>SUM(N9:N12)</f>
        <v>19704.930000000004</v>
      </c>
      <c r="O13" s="29">
        <v>19705</v>
      </c>
      <c r="P13" s="30"/>
      <c r="Q13" s="30"/>
      <c r="R13" s="31"/>
    </row>
    <row r="14" spans="1:18" ht="16.149999999999999" thickTop="1">
      <c r="C14" s="14"/>
      <c r="D14" s="13"/>
      <c r="E14" s="15"/>
      <c r="F14" s="14"/>
      <c r="G14" s="13"/>
      <c r="H14" s="15"/>
      <c r="J14" s="8">
        <v>8</v>
      </c>
      <c r="K14" t="s">
        <v>25</v>
      </c>
      <c r="M14" s="13">
        <v>0</v>
      </c>
      <c r="N14" s="13">
        <v>0</v>
      </c>
      <c r="R14" s="9"/>
    </row>
    <row r="15" spans="1:18">
      <c r="A15" s="1" t="s">
        <v>26</v>
      </c>
      <c r="C15" s="14"/>
      <c r="D15" s="13"/>
      <c r="E15" s="15"/>
      <c r="F15" s="14"/>
      <c r="G15" s="13"/>
      <c r="H15" s="15"/>
      <c r="J15" s="8">
        <v>9</v>
      </c>
      <c r="K15" t="s">
        <v>27</v>
      </c>
      <c r="L15" s="12">
        <v>14845</v>
      </c>
      <c r="M15" s="32">
        <v>14845</v>
      </c>
      <c r="N15" s="32">
        <v>15746</v>
      </c>
      <c r="O15" s="33">
        <v>15746</v>
      </c>
      <c r="R15" s="9"/>
    </row>
    <row r="16" spans="1:18">
      <c r="A16" t="s">
        <v>28</v>
      </c>
      <c r="C16" s="34">
        <v>2436.0100000000002</v>
      </c>
      <c r="D16" s="32"/>
      <c r="E16" s="35"/>
      <c r="F16" s="34">
        <v>1506.88</v>
      </c>
      <c r="G16" s="32"/>
      <c r="H16" s="35"/>
      <c r="J16" s="8">
        <v>10</v>
      </c>
      <c r="K16" t="s">
        <v>29</v>
      </c>
      <c r="M16" s="32">
        <v>0</v>
      </c>
      <c r="N16" s="32">
        <v>0</v>
      </c>
      <c r="O16" s="36"/>
      <c r="P16" s="36"/>
      <c r="Q16" s="36"/>
      <c r="R16" s="9"/>
    </row>
    <row r="17" spans="1:19">
      <c r="A17" s="37" t="s">
        <v>30</v>
      </c>
      <c r="B17" s="37"/>
      <c r="C17" s="38">
        <v>609</v>
      </c>
      <c r="D17" s="32">
        <v>3045.01</v>
      </c>
      <c r="E17" s="35"/>
      <c r="F17" s="38">
        <v>376.6</v>
      </c>
      <c r="G17" s="32">
        <f>+F16+F17</f>
        <v>1883.48</v>
      </c>
      <c r="H17" s="35"/>
      <c r="J17" s="8" t="s">
        <v>31</v>
      </c>
      <c r="K17" t="s">
        <v>32</v>
      </c>
      <c r="M17" s="32" t="s">
        <v>33</v>
      </c>
      <c r="N17" s="32" t="s">
        <v>33</v>
      </c>
      <c r="O17" s="36"/>
      <c r="P17" s="36"/>
      <c r="Q17" s="36"/>
      <c r="R17" s="9"/>
      <c r="S17" s="39"/>
    </row>
    <row r="18" spans="1:19" ht="16.149999999999999" thickBot="1">
      <c r="A18" t="s">
        <v>34</v>
      </c>
      <c r="C18" s="34"/>
      <c r="D18" s="32"/>
      <c r="E18" s="35"/>
      <c r="F18" s="34">
        <v>727.34</v>
      </c>
      <c r="G18" s="32"/>
      <c r="H18" s="35"/>
      <c r="J18" s="40" t="s">
        <v>35</v>
      </c>
      <c r="K18" s="41" t="s">
        <v>32</v>
      </c>
      <c r="L18" s="41"/>
      <c r="M18" s="42" t="s">
        <v>36</v>
      </c>
      <c r="N18" s="42" t="s">
        <v>36</v>
      </c>
      <c r="O18" s="43"/>
      <c r="P18" s="43"/>
      <c r="Q18" s="43"/>
      <c r="R18" s="44"/>
      <c r="S18" s="39"/>
    </row>
    <row r="19" spans="1:19">
      <c r="A19" s="37" t="s">
        <v>37</v>
      </c>
      <c r="B19" s="37"/>
      <c r="C19" s="38"/>
      <c r="D19" s="32"/>
      <c r="E19" s="35"/>
      <c r="F19" s="38">
        <v>125</v>
      </c>
      <c r="G19" s="32">
        <f>+F18+F19</f>
        <v>852.34</v>
      </c>
      <c r="H19" s="35"/>
      <c r="M19" s="32"/>
      <c r="N19" s="32"/>
      <c r="O19" s="36"/>
      <c r="P19" s="36"/>
      <c r="Q19" s="36"/>
      <c r="S19" s="39"/>
    </row>
    <row r="20" spans="1:19">
      <c r="A20" t="s">
        <v>38</v>
      </c>
      <c r="C20" s="34"/>
      <c r="D20" s="32"/>
      <c r="E20" s="35"/>
      <c r="F20" s="34">
        <v>529.58000000000004</v>
      </c>
      <c r="G20" s="32"/>
      <c r="H20" s="35"/>
      <c r="M20" s="32"/>
      <c r="N20" s="32"/>
      <c r="O20" s="36"/>
      <c r="P20" s="36"/>
      <c r="Q20" s="36"/>
      <c r="S20" s="39"/>
    </row>
    <row r="21" spans="1:19">
      <c r="A21" t="s">
        <v>39</v>
      </c>
      <c r="C21" s="34"/>
      <c r="D21" s="32"/>
      <c r="E21" s="35"/>
      <c r="F21" s="34">
        <v>178.92</v>
      </c>
      <c r="G21" s="32">
        <f>+F20+F21</f>
        <v>708.5</v>
      </c>
      <c r="H21" s="35"/>
      <c r="J21" t="s">
        <v>40</v>
      </c>
      <c r="M21" s="32"/>
      <c r="N21" s="32">
        <v>9074.9599999999991</v>
      </c>
      <c r="O21" s="36"/>
      <c r="P21" s="36"/>
      <c r="Q21" s="36"/>
      <c r="S21" s="39"/>
    </row>
    <row r="22" spans="1:19">
      <c r="C22" s="34"/>
      <c r="D22" s="32"/>
      <c r="E22" s="35"/>
      <c r="F22" s="34"/>
      <c r="G22" s="32"/>
      <c r="H22" s="35"/>
      <c r="K22" t="s">
        <v>41</v>
      </c>
      <c r="M22" s="32"/>
      <c r="N22" s="32"/>
      <c r="O22" s="36"/>
      <c r="P22" s="36"/>
      <c r="Q22" s="36"/>
      <c r="S22" s="39"/>
    </row>
    <row r="23" spans="1:19">
      <c r="A23" s="1" t="s">
        <v>42</v>
      </c>
      <c r="C23" s="34"/>
      <c r="D23" s="32"/>
      <c r="E23" s="35"/>
      <c r="F23" s="34"/>
      <c r="G23" s="32"/>
      <c r="H23" s="35"/>
      <c r="K23" t="s">
        <v>43</v>
      </c>
      <c r="L23">
        <v>40</v>
      </c>
      <c r="M23" s="32"/>
      <c r="N23" s="32"/>
      <c r="O23" s="36"/>
      <c r="P23" s="36"/>
      <c r="Q23" s="36"/>
      <c r="S23" s="39"/>
    </row>
    <row r="24" spans="1:19">
      <c r="A24" t="s">
        <v>44</v>
      </c>
      <c r="C24" s="34">
        <v>0</v>
      </c>
      <c r="D24" s="45"/>
      <c r="E24" s="35"/>
      <c r="F24" s="32"/>
      <c r="G24" s="45"/>
      <c r="H24" s="35"/>
      <c r="K24" t="s">
        <v>45</v>
      </c>
      <c r="L24">
        <v>40</v>
      </c>
      <c r="M24" s="32"/>
      <c r="N24" s="32"/>
      <c r="O24" s="36"/>
      <c r="P24" s="36"/>
      <c r="Q24" s="36"/>
      <c r="S24" s="39"/>
    </row>
    <row r="25" spans="1:19">
      <c r="A25" t="s">
        <v>46</v>
      </c>
      <c r="C25" s="34">
        <v>126.54</v>
      </c>
      <c r="D25" s="45"/>
      <c r="E25" s="35"/>
      <c r="F25" s="32">
        <v>85.13</v>
      </c>
      <c r="G25" s="45"/>
      <c r="H25" s="35"/>
      <c r="K25" t="s">
        <v>47</v>
      </c>
      <c r="L25">
        <v>80</v>
      </c>
      <c r="M25" s="32"/>
      <c r="N25" s="32">
        <v>-160</v>
      </c>
      <c r="O25" s="36"/>
      <c r="P25" s="36"/>
      <c r="Q25" s="36"/>
      <c r="S25" s="39"/>
    </row>
    <row r="26" spans="1:19">
      <c r="A26" t="s">
        <v>48</v>
      </c>
      <c r="C26" s="34">
        <v>54.41</v>
      </c>
      <c r="D26" s="45"/>
      <c r="E26" s="35"/>
      <c r="F26" s="32">
        <v>0</v>
      </c>
      <c r="G26" s="45"/>
      <c r="H26" s="35"/>
      <c r="M26" s="32"/>
      <c r="N26" s="32"/>
      <c r="O26" s="36"/>
      <c r="P26" s="36"/>
      <c r="Q26" s="36"/>
      <c r="S26" s="39"/>
    </row>
    <row r="27" spans="1:19">
      <c r="A27" t="s">
        <v>49</v>
      </c>
      <c r="C27" s="34">
        <v>200.14</v>
      </c>
      <c r="D27" s="45"/>
      <c r="E27" s="35"/>
      <c r="F27" s="32">
        <v>64.989999999999995</v>
      </c>
      <c r="G27" s="45"/>
      <c r="H27" s="35"/>
      <c r="J27" t="s">
        <v>50</v>
      </c>
      <c r="M27" s="32"/>
      <c r="N27" s="32">
        <v>708.5</v>
      </c>
      <c r="O27" s="36"/>
      <c r="P27" s="36"/>
      <c r="Q27" s="36"/>
      <c r="S27" s="39"/>
    </row>
    <row r="28" spans="1:19">
      <c r="A28" t="s">
        <v>51</v>
      </c>
      <c r="C28" s="34">
        <v>480</v>
      </c>
      <c r="D28" s="45"/>
      <c r="E28" s="35"/>
      <c r="F28" s="32">
        <v>400</v>
      </c>
      <c r="G28" s="45"/>
      <c r="H28" s="35"/>
      <c r="K28" s="19"/>
      <c r="L28" s="19"/>
      <c r="M28" s="46"/>
      <c r="N28" s="19"/>
      <c r="O28" s="36"/>
      <c r="P28" s="36"/>
      <c r="Q28" s="36"/>
      <c r="S28" s="39"/>
    </row>
    <row r="29" spans="1:19" ht="16.149999999999999" thickBot="1">
      <c r="A29" t="s">
        <v>52</v>
      </c>
      <c r="C29" s="34">
        <v>100</v>
      </c>
      <c r="D29" s="45"/>
      <c r="E29" s="35"/>
      <c r="F29" s="32">
        <v>105</v>
      </c>
      <c r="G29" s="45"/>
      <c r="H29" s="35"/>
      <c r="K29" s="24" t="s">
        <v>53</v>
      </c>
      <c r="L29" s="24"/>
      <c r="M29" s="47"/>
      <c r="N29" s="47">
        <v>9623.4599999999991</v>
      </c>
      <c r="O29" s="36"/>
      <c r="P29" s="36"/>
      <c r="Q29" s="36"/>
      <c r="S29" s="39"/>
    </row>
    <row r="30" spans="1:19" ht="16.149999999999999" thickTop="1">
      <c r="A30" t="s">
        <v>54</v>
      </c>
      <c r="C30" s="34">
        <v>426.49</v>
      </c>
      <c r="D30" s="45"/>
      <c r="E30" s="35"/>
      <c r="F30" s="32">
        <v>427.04</v>
      </c>
      <c r="G30" s="45"/>
      <c r="H30" s="35"/>
      <c r="M30" s="32"/>
      <c r="O30" s="36"/>
      <c r="P30" s="36"/>
      <c r="Q30" s="36"/>
      <c r="S30" s="39"/>
    </row>
    <row r="31" spans="1:19">
      <c r="A31" t="s">
        <v>55</v>
      </c>
      <c r="C31" s="34">
        <v>340</v>
      </c>
      <c r="D31" s="45"/>
      <c r="E31" s="35"/>
      <c r="F31" s="32">
        <v>60</v>
      </c>
      <c r="G31" s="45"/>
      <c r="H31" s="35"/>
      <c r="M31" s="32"/>
      <c r="O31" s="36"/>
      <c r="P31" s="36"/>
      <c r="Q31" s="36"/>
      <c r="S31" s="39"/>
    </row>
    <row r="32" spans="1:19">
      <c r="A32" t="s">
        <v>56</v>
      </c>
      <c r="C32" s="34">
        <v>380.91</v>
      </c>
      <c r="D32" s="45"/>
      <c r="E32" s="35"/>
      <c r="F32" s="32">
        <v>403.78</v>
      </c>
      <c r="G32" s="45"/>
      <c r="H32" s="35"/>
      <c r="M32" s="32"/>
      <c r="O32" s="36"/>
      <c r="P32" s="36"/>
      <c r="Q32" s="36"/>
      <c r="S32" s="39"/>
    </row>
    <row r="33" spans="1:19">
      <c r="A33" t="s">
        <v>57</v>
      </c>
      <c r="C33" s="34">
        <v>511.9</v>
      </c>
      <c r="D33" s="32"/>
      <c r="E33" s="35"/>
      <c r="F33" s="34">
        <v>275</v>
      </c>
      <c r="G33" s="32"/>
      <c r="H33" s="35"/>
      <c r="M33" s="32"/>
      <c r="O33" s="36"/>
      <c r="P33" s="36"/>
      <c r="Q33" s="36"/>
      <c r="S33" s="39"/>
    </row>
    <row r="34" spans="1:19">
      <c r="A34" t="s">
        <v>58</v>
      </c>
      <c r="C34" s="34">
        <v>17.489999999999998</v>
      </c>
      <c r="D34" s="32"/>
      <c r="E34" s="35"/>
      <c r="F34" s="34">
        <v>19.98</v>
      </c>
      <c r="G34" s="32"/>
      <c r="H34" s="35"/>
      <c r="M34" s="32"/>
      <c r="O34" s="36"/>
      <c r="P34" s="36"/>
      <c r="Q34" s="36"/>
      <c r="S34" s="39"/>
    </row>
    <row r="35" spans="1:19">
      <c r="A35" s="37" t="s">
        <v>59</v>
      </c>
      <c r="B35" s="37"/>
      <c r="C35" s="38">
        <v>200</v>
      </c>
      <c r="D35" s="32">
        <v>2837.88</v>
      </c>
      <c r="E35" s="35"/>
      <c r="F35" s="38">
        <v>0</v>
      </c>
      <c r="G35" s="32">
        <f>SUM(F24:F35)</f>
        <v>1840.92</v>
      </c>
      <c r="H35" s="35"/>
      <c r="J35" t="s">
        <v>60</v>
      </c>
      <c r="M35" s="32"/>
      <c r="O35" s="36"/>
      <c r="P35" s="36"/>
      <c r="Q35" s="36"/>
      <c r="S35" s="39"/>
    </row>
    <row r="36" spans="1:19">
      <c r="C36" s="34"/>
      <c r="D36" s="32"/>
      <c r="E36" s="35"/>
      <c r="F36" s="34"/>
      <c r="G36" s="32"/>
      <c r="H36" s="35"/>
      <c r="M36" s="32"/>
      <c r="O36" s="36"/>
      <c r="P36" s="36"/>
      <c r="Q36" s="36"/>
      <c r="S36" s="39"/>
    </row>
    <row r="37" spans="1:19">
      <c r="A37" s="1" t="s">
        <v>61</v>
      </c>
      <c r="C37" s="34"/>
      <c r="D37" s="32"/>
      <c r="E37" s="35"/>
      <c r="F37" s="34"/>
      <c r="G37" s="32"/>
      <c r="H37" s="35"/>
      <c r="M37" s="32"/>
      <c r="O37" s="36"/>
      <c r="P37" s="36"/>
      <c r="Q37" s="36"/>
      <c r="S37" s="39"/>
    </row>
    <row r="38" spans="1:19">
      <c r="A38" t="s">
        <v>62</v>
      </c>
      <c r="C38" s="34">
        <v>375.2</v>
      </c>
      <c r="D38" s="32"/>
      <c r="E38" s="35"/>
      <c r="F38" s="34">
        <v>760.75</v>
      </c>
      <c r="G38" s="32"/>
      <c r="H38" s="35"/>
      <c r="M38" s="32"/>
      <c r="O38" s="36"/>
      <c r="P38" s="36"/>
      <c r="Q38" s="36"/>
      <c r="S38" s="39"/>
    </row>
    <row r="39" spans="1:19">
      <c r="A39" s="37" t="s">
        <v>63</v>
      </c>
      <c r="B39" s="37"/>
      <c r="C39" s="38">
        <v>361</v>
      </c>
      <c r="D39" s="32">
        <v>736.2</v>
      </c>
      <c r="E39" s="35"/>
      <c r="F39" s="38"/>
      <c r="G39" s="32">
        <f>+F38+F39</f>
        <v>760.75</v>
      </c>
      <c r="H39" s="35"/>
      <c r="M39" s="32"/>
      <c r="O39" s="36"/>
      <c r="P39" s="36"/>
      <c r="Q39" s="36"/>
      <c r="S39" s="39"/>
    </row>
    <row r="40" spans="1:19">
      <c r="C40" s="34"/>
      <c r="D40" s="32"/>
      <c r="E40" s="35"/>
      <c r="F40" s="34"/>
      <c r="G40" s="32"/>
      <c r="H40" s="35"/>
      <c r="M40" s="32"/>
      <c r="O40" s="36"/>
      <c r="P40" s="36"/>
      <c r="Q40" s="36"/>
      <c r="S40" s="39"/>
    </row>
    <row r="41" spans="1:19">
      <c r="A41" t="s">
        <v>64</v>
      </c>
      <c r="C41" s="34"/>
      <c r="D41" s="32">
        <v>290</v>
      </c>
      <c r="E41" s="35"/>
      <c r="F41" s="34"/>
      <c r="G41" s="32">
        <v>1200</v>
      </c>
      <c r="H41" s="35"/>
      <c r="M41" s="32"/>
      <c r="O41" s="36"/>
      <c r="P41" s="36"/>
      <c r="Q41" s="36"/>
      <c r="S41" s="39"/>
    </row>
    <row r="42" spans="1:19">
      <c r="A42" t="s">
        <v>65</v>
      </c>
      <c r="C42" s="34"/>
      <c r="D42" s="32">
        <v>2395.1999999999998</v>
      </c>
      <c r="E42" s="35"/>
      <c r="F42" s="34"/>
      <c r="G42" s="32">
        <v>0</v>
      </c>
      <c r="H42" s="35"/>
      <c r="M42" s="32"/>
      <c r="O42" s="36"/>
      <c r="P42" s="36"/>
      <c r="Q42" s="36"/>
      <c r="S42" s="39"/>
    </row>
    <row r="43" spans="1:19">
      <c r="A43" t="s">
        <v>66</v>
      </c>
      <c r="C43" s="34"/>
      <c r="D43" s="32">
        <v>211.73</v>
      </c>
      <c r="E43" s="35"/>
      <c r="F43" s="34"/>
      <c r="G43" s="32">
        <v>1268.75</v>
      </c>
      <c r="H43" s="35"/>
      <c r="M43" s="32"/>
      <c r="O43" s="36"/>
      <c r="P43" s="36"/>
      <c r="Q43" s="36"/>
      <c r="S43" s="39"/>
    </row>
    <row r="44" spans="1:19">
      <c r="A44" s="1" t="s">
        <v>67</v>
      </c>
      <c r="C44" s="34"/>
      <c r="D44" s="32"/>
      <c r="E44" s="35"/>
      <c r="F44" s="34"/>
      <c r="G44" s="32"/>
      <c r="H44" s="35"/>
      <c r="M44" s="32"/>
      <c r="O44" s="36"/>
      <c r="P44" s="36"/>
      <c r="Q44" s="36"/>
      <c r="S44" s="39"/>
    </row>
    <row r="45" spans="1:19">
      <c r="A45" t="s">
        <v>68</v>
      </c>
      <c r="C45" s="34">
        <v>200</v>
      </c>
      <c r="D45" s="32"/>
      <c r="E45" s="35"/>
      <c r="F45" s="34"/>
      <c r="G45" s="32"/>
      <c r="H45" s="35"/>
      <c r="M45" s="32"/>
      <c r="O45" s="36"/>
      <c r="P45" s="36"/>
      <c r="Q45" s="36"/>
      <c r="S45" s="39"/>
    </row>
    <row r="46" spans="1:19">
      <c r="A46" t="s">
        <v>69</v>
      </c>
      <c r="C46" s="34">
        <v>250</v>
      </c>
      <c r="D46" s="32"/>
      <c r="E46" s="35"/>
      <c r="F46" s="34"/>
      <c r="G46" s="32">
        <v>500</v>
      </c>
      <c r="H46" s="35"/>
      <c r="M46" s="32"/>
      <c r="O46" s="36"/>
      <c r="P46" s="36"/>
      <c r="Q46" s="36"/>
      <c r="S46" s="39"/>
    </row>
    <row r="47" spans="1:19">
      <c r="A47" s="37"/>
      <c r="B47" s="37"/>
      <c r="C47" s="38"/>
      <c r="D47" s="32">
        <v>450</v>
      </c>
      <c r="E47" s="35"/>
      <c r="F47" s="38"/>
      <c r="G47" s="32"/>
      <c r="H47" s="35"/>
      <c r="M47" s="32"/>
      <c r="O47" s="36"/>
      <c r="P47" s="36"/>
      <c r="Q47" s="36"/>
      <c r="S47" s="39"/>
    </row>
    <row r="48" spans="1:19">
      <c r="C48" s="34"/>
      <c r="D48" s="32"/>
      <c r="E48" s="35"/>
      <c r="F48" s="34"/>
      <c r="G48" s="32"/>
      <c r="H48" s="35"/>
      <c r="M48" s="32"/>
      <c r="O48" s="36"/>
      <c r="P48" s="36"/>
      <c r="Q48" s="36"/>
      <c r="S48" s="39"/>
    </row>
    <row r="49" spans="1:19">
      <c r="A49" s="1" t="s">
        <v>70</v>
      </c>
      <c r="C49" s="34"/>
      <c r="D49" s="32">
        <v>752.29</v>
      </c>
      <c r="E49" s="35"/>
      <c r="F49" s="34"/>
      <c r="G49" s="32">
        <v>608.72</v>
      </c>
      <c r="H49" s="35"/>
      <c r="M49" s="32"/>
      <c r="O49" s="36"/>
      <c r="P49" s="36"/>
      <c r="Q49" s="36"/>
      <c r="S49" s="39"/>
    </row>
    <row r="50" spans="1:19">
      <c r="A50" s="19"/>
      <c r="B50" s="19"/>
      <c r="C50" s="48"/>
      <c r="D50" s="19"/>
      <c r="E50" s="49"/>
      <c r="F50" s="48"/>
      <c r="G50" s="19"/>
      <c r="H50" s="49"/>
      <c r="S50" s="39"/>
    </row>
    <row r="51" spans="1:19" ht="16.149999999999999" thickBot="1">
      <c r="A51" s="50" t="s">
        <v>71</v>
      </c>
      <c r="B51" s="24"/>
      <c r="C51" s="51"/>
      <c r="D51" s="24"/>
      <c r="E51" s="52">
        <v>10718.31</v>
      </c>
      <c r="F51" s="51"/>
      <c r="G51" s="24"/>
      <c r="H51" s="52">
        <f>SUM(G15:G49)</f>
        <v>9623.4599999999991</v>
      </c>
      <c r="M51" s="53"/>
      <c r="N51" s="53"/>
      <c r="O51" s="53"/>
      <c r="P51" s="53"/>
      <c r="Q51" s="53"/>
      <c r="R51" s="53"/>
      <c r="S51" s="39"/>
    </row>
    <row r="52" spans="1:19" ht="16.149999999999999" thickTop="1">
      <c r="A52" s="1"/>
      <c r="C52" s="54"/>
      <c r="E52" s="11"/>
      <c r="F52" s="54"/>
      <c r="H52" s="11"/>
      <c r="M52" s="1"/>
      <c r="N52" s="1"/>
      <c r="O52" s="1"/>
      <c r="P52" s="1"/>
      <c r="Q52" s="1"/>
      <c r="R52" s="1"/>
      <c r="S52" s="39"/>
    </row>
    <row r="53" spans="1:19" ht="16.149999999999999" thickBot="1">
      <c r="A53" s="50" t="s">
        <v>72</v>
      </c>
      <c r="B53" s="24"/>
      <c r="C53" s="51"/>
      <c r="D53" s="24"/>
      <c r="E53" s="52">
        <v>-925.13</v>
      </c>
      <c r="F53" s="51"/>
      <c r="G53" s="24"/>
      <c r="H53" s="52">
        <f>+H13-H51</f>
        <v>1056.1000000000004</v>
      </c>
      <c r="M53" s="53"/>
      <c r="N53" s="53"/>
      <c r="O53" s="53"/>
      <c r="P53" s="53"/>
      <c r="Q53" s="53"/>
      <c r="R53" s="53"/>
      <c r="S53" s="39"/>
    </row>
    <row r="54" spans="1:19" ht="16.149999999999999" thickTop="1"/>
    <row r="56" spans="1:19">
      <c r="A56" s="1" t="s">
        <v>1</v>
      </c>
    </row>
    <row r="57" spans="1:19">
      <c r="A57" s="1" t="s">
        <v>73</v>
      </c>
    </row>
    <row r="58" spans="1:19">
      <c r="A58" s="1"/>
      <c r="C58" s="55">
        <v>45016</v>
      </c>
      <c r="D58" s="56">
        <v>45016</v>
      </c>
      <c r="E58" s="57">
        <v>45016</v>
      </c>
      <c r="F58" s="56">
        <v>45382</v>
      </c>
      <c r="G58" s="56">
        <v>45382</v>
      </c>
      <c r="H58" s="57">
        <v>45382</v>
      </c>
    </row>
    <row r="59" spans="1:19">
      <c r="A59" s="1" t="s">
        <v>74</v>
      </c>
      <c r="C59" s="10"/>
      <c r="D59" s="1"/>
      <c r="E59" s="11"/>
      <c r="F59" s="1"/>
      <c r="G59" s="1"/>
      <c r="H59" s="11"/>
    </row>
    <row r="60" spans="1:19">
      <c r="A60" t="s">
        <v>75</v>
      </c>
      <c r="C60" s="14">
        <v>11630.79</v>
      </c>
      <c r="D60" s="13"/>
      <c r="E60" s="15"/>
      <c r="F60" s="13">
        <v>10285.39</v>
      </c>
      <c r="G60" s="13"/>
      <c r="H60" s="15"/>
    </row>
    <row r="61" spans="1:19">
      <c r="A61" t="s">
        <v>76</v>
      </c>
      <c r="C61" s="14">
        <v>-3641.26</v>
      </c>
      <c r="D61" s="13"/>
      <c r="E61" s="15"/>
      <c r="F61" s="13">
        <v>-644.76</v>
      </c>
      <c r="G61" s="13"/>
      <c r="H61" s="15"/>
    </row>
    <row r="62" spans="1:19">
      <c r="A62" s="37"/>
      <c r="B62" s="37"/>
      <c r="C62" s="58">
        <v>0</v>
      </c>
      <c r="D62" s="59">
        <v>7989.53</v>
      </c>
      <c r="E62" s="15"/>
      <c r="F62" s="58"/>
      <c r="G62" s="59">
        <f>SUM(F60:F62)</f>
        <v>9640.6299999999992</v>
      </c>
      <c r="H62" s="15"/>
    </row>
    <row r="63" spans="1:19">
      <c r="A63" t="s">
        <v>77</v>
      </c>
      <c r="C63" s="14"/>
      <c r="D63" s="13">
        <v>10659.3</v>
      </c>
      <c r="E63" s="15"/>
      <c r="F63" s="13"/>
      <c r="G63" s="13">
        <v>10772.8</v>
      </c>
      <c r="H63" s="15"/>
    </row>
    <row r="64" spans="1:19">
      <c r="A64" t="s">
        <v>78</v>
      </c>
      <c r="C64" s="14"/>
      <c r="D64" s="13"/>
      <c r="E64" s="15"/>
      <c r="F64" s="13"/>
      <c r="G64" s="13">
        <v>-708.5</v>
      </c>
      <c r="H64" s="15"/>
    </row>
    <row r="65" spans="1:8">
      <c r="A65" s="19"/>
      <c r="B65" s="19"/>
      <c r="C65" s="20"/>
      <c r="D65" s="18"/>
      <c r="E65" s="21"/>
      <c r="F65" s="18"/>
      <c r="G65" s="18"/>
      <c r="H65" s="21"/>
    </row>
    <row r="66" spans="1:8" ht="16.149999999999999" thickBot="1">
      <c r="A66" s="50" t="s">
        <v>79</v>
      </c>
      <c r="B66" s="24"/>
      <c r="C66" s="25"/>
      <c r="D66" s="26"/>
      <c r="E66" s="27">
        <v>18648.830000000002</v>
      </c>
      <c r="F66" s="26"/>
      <c r="G66" s="26"/>
      <c r="H66" s="27">
        <f>+G62+G63+G64</f>
        <v>19704.93</v>
      </c>
    </row>
    <row r="67" spans="1:8" ht="16.149999999999999" thickTop="1">
      <c r="C67" s="14"/>
      <c r="D67" s="13"/>
      <c r="E67" s="15"/>
      <c r="F67" s="13"/>
      <c r="G67" s="13"/>
      <c r="H67" s="15"/>
    </row>
    <row r="68" spans="1:8">
      <c r="A68" s="1" t="s">
        <v>80</v>
      </c>
      <c r="C68" s="14"/>
      <c r="D68" s="13"/>
      <c r="E68" s="15"/>
      <c r="F68" s="13"/>
      <c r="G68" s="13"/>
      <c r="H68" s="15"/>
    </row>
    <row r="69" spans="1:8">
      <c r="C69" s="14"/>
      <c r="D69" s="13"/>
      <c r="E69" s="15"/>
      <c r="F69" s="13"/>
      <c r="G69" s="13"/>
      <c r="H69" s="15"/>
    </row>
    <row r="70" spans="1:8">
      <c r="A70" s="1" t="s">
        <v>81</v>
      </c>
      <c r="C70" s="14"/>
      <c r="D70" s="13"/>
      <c r="E70" s="15"/>
      <c r="F70" s="13"/>
      <c r="G70" s="13"/>
      <c r="H70" s="15"/>
    </row>
    <row r="71" spans="1:8">
      <c r="A71" t="s">
        <v>82</v>
      </c>
      <c r="C71" s="14">
        <v>12879.72</v>
      </c>
      <c r="D71" s="13"/>
      <c r="E71" s="15"/>
      <c r="F71" s="13">
        <v>12255.59</v>
      </c>
      <c r="G71" s="13"/>
      <c r="H71" s="15"/>
    </row>
    <row r="72" spans="1:8">
      <c r="A72" t="s">
        <v>83</v>
      </c>
      <c r="C72" s="14">
        <f>+E53</f>
        <v>-925.13</v>
      </c>
      <c r="D72" s="13"/>
      <c r="E72" s="15"/>
      <c r="F72" s="13">
        <f>+H53</f>
        <v>1056.1000000000004</v>
      </c>
      <c r="G72" s="13"/>
      <c r="H72" s="15"/>
    </row>
    <row r="73" spans="1:8">
      <c r="A73" t="s">
        <v>84</v>
      </c>
      <c r="C73" s="14"/>
      <c r="D73" s="13"/>
      <c r="E73" s="15"/>
      <c r="F73" s="13">
        <v>-780</v>
      </c>
      <c r="G73" s="13"/>
      <c r="H73" s="15"/>
    </row>
    <row r="74" spans="1:8">
      <c r="A74" t="s">
        <v>85</v>
      </c>
      <c r="C74" s="14"/>
      <c r="D74" s="13"/>
      <c r="E74" s="15"/>
      <c r="F74" s="13">
        <v>-780</v>
      </c>
      <c r="G74" s="13"/>
      <c r="H74" s="15"/>
    </row>
    <row r="75" spans="1:8">
      <c r="A75" t="s">
        <v>86</v>
      </c>
      <c r="C75" s="14"/>
      <c r="D75" s="13"/>
      <c r="E75" s="15"/>
      <c r="F75" s="13">
        <v>1200</v>
      </c>
      <c r="G75" s="13"/>
      <c r="H75" s="15"/>
    </row>
    <row r="76" spans="1:8">
      <c r="A76" t="s">
        <v>87</v>
      </c>
      <c r="C76" s="14">
        <v>-750</v>
      </c>
      <c r="D76" s="13"/>
      <c r="E76" s="15"/>
      <c r="F76" s="13"/>
      <c r="G76" s="13"/>
      <c r="H76" s="15"/>
    </row>
    <row r="77" spans="1:8">
      <c r="A77" s="37" t="s">
        <v>88</v>
      </c>
      <c r="B77" s="37"/>
      <c r="C77" s="58">
        <f>200+200+361+290</f>
        <v>1051</v>
      </c>
      <c r="D77" s="13"/>
      <c r="E77" s="15"/>
      <c r="F77" s="59"/>
      <c r="G77" s="13"/>
      <c r="H77" s="15"/>
    </row>
    <row r="78" spans="1:8">
      <c r="A78" t="s">
        <v>89</v>
      </c>
      <c r="C78" s="14"/>
      <c r="D78" s="13">
        <v>12255.59</v>
      </c>
      <c r="E78" s="15">
        <v>12255.59</v>
      </c>
      <c r="F78" s="13"/>
      <c r="G78" s="13">
        <f>SUM(F71:F77)</f>
        <v>12951.69</v>
      </c>
      <c r="H78" s="15">
        <f>+G78</f>
        <v>12951.69</v>
      </c>
    </row>
    <row r="79" spans="1:8">
      <c r="C79" s="14"/>
      <c r="D79" s="13"/>
      <c r="E79" s="15"/>
      <c r="F79" s="13"/>
      <c r="G79" s="13"/>
      <c r="H79" s="15"/>
    </row>
    <row r="80" spans="1:8">
      <c r="A80" s="1" t="s">
        <v>90</v>
      </c>
      <c r="C80" s="60"/>
      <c r="E80" s="61"/>
      <c r="H80" s="61"/>
    </row>
    <row r="81" spans="1:8">
      <c r="A81" t="s">
        <v>82</v>
      </c>
      <c r="C81" s="14">
        <v>500</v>
      </c>
      <c r="D81" s="13"/>
      <c r="E81" s="15"/>
      <c r="F81" s="13">
        <v>300</v>
      </c>
      <c r="G81" s="13"/>
      <c r="H81" s="15"/>
    </row>
    <row r="82" spans="1:8">
      <c r="A82" t="s">
        <v>87</v>
      </c>
      <c r="C82" s="14"/>
      <c r="D82" s="13"/>
      <c r="E82" s="15"/>
      <c r="F82" s="13"/>
      <c r="G82" s="13"/>
      <c r="H82" s="15"/>
    </row>
    <row r="83" spans="1:8">
      <c r="A83" s="37" t="s">
        <v>88</v>
      </c>
      <c r="C83" s="58">
        <v>-200</v>
      </c>
      <c r="D83" s="13"/>
      <c r="E83" s="15"/>
      <c r="F83" s="59"/>
      <c r="G83" s="13"/>
      <c r="H83" s="15"/>
    </row>
    <row r="84" spans="1:8">
      <c r="A84" t="s">
        <v>89</v>
      </c>
      <c r="C84" s="14"/>
      <c r="D84" s="13">
        <v>300</v>
      </c>
      <c r="E84" s="15"/>
      <c r="F84" s="13"/>
      <c r="G84" s="13">
        <f>SUM(F81:F83)</f>
        <v>300</v>
      </c>
      <c r="H84" s="15"/>
    </row>
    <row r="85" spans="1:8">
      <c r="A85" s="1" t="s">
        <v>91</v>
      </c>
      <c r="C85" s="14"/>
      <c r="D85" s="13"/>
      <c r="E85" s="15"/>
      <c r="F85" s="13"/>
      <c r="G85" s="13"/>
      <c r="H85" s="15"/>
    </row>
    <row r="86" spans="1:8">
      <c r="A86" t="s">
        <v>82</v>
      </c>
      <c r="C86" s="14">
        <v>1827</v>
      </c>
      <c r="D86" s="13"/>
      <c r="E86" s="15"/>
      <c r="F86" s="13">
        <v>1466</v>
      </c>
      <c r="G86" s="13"/>
      <c r="H86" s="15"/>
    </row>
    <row r="87" spans="1:8">
      <c r="A87" t="s">
        <v>87</v>
      </c>
      <c r="C87" s="14"/>
      <c r="D87" s="13"/>
      <c r="E87" s="15"/>
      <c r="F87" s="13"/>
      <c r="G87" s="13"/>
      <c r="H87" s="15"/>
    </row>
    <row r="88" spans="1:8">
      <c r="A88" s="37" t="s">
        <v>88</v>
      </c>
      <c r="C88" s="58">
        <v>-361</v>
      </c>
      <c r="D88" s="13"/>
      <c r="E88" s="15"/>
      <c r="F88" s="59"/>
      <c r="G88" s="13"/>
      <c r="H88" s="15"/>
    </row>
    <row r="89" spans="1:8">
      <c r="A89" t="s">
        <v>89</v>
      </c>
      <c r="C89" s="14"/>
      <c r="D89" s="13">
        <v>1466</v>
      </c>
      <c r="E89" s="15"/>
      <c r="F89" s="13"/>
      <c r="G89" s="13">
        <f>SUM(F86:F88)</f>
        <v>1466</v>
      </c>
      <c r="H89" s="15"/>
    </row>
    <row r="90" spans="1:8">
      <c r="A90" s="1" t="s">
        <v>92</v>
      </c>
      <c r="C90" s="14"/>
      <c r="D90" s="13"/>
      <c r="E90" s="15"/>
      <c r="F90" s="13"/>
      <c r="G90" s="13"/>
      <c r="H90" s="15"/>
    </row>
    <row r="91" spans="1:8">
      <c r="A91" t="s">
        <v>82</v>
      </c>
      <c r="C91" s="14">
        <v>1080</v>
      </c>
      <c r="D91" s="13"/>
      <c r="E91" s="15"/>
      <c r="F91" s="13">
        <v>1080</v>
      </c>
      <c r="G91" s="13"/>
      <c r="H91" s="15"/>
    </row>
    <row r="92" spans="1:8">
      <c r="A92" t="s">
        <v>87</v>
      </c>
      <c r="C92" s="14"/>
      <c r="D92" s="13"/>
      <c r="E92" s="15"/>
      <c r="F92" s="13"/>
      <c r="G92" s="13"/>
      <c r="H92" s="15"/>
    </row>
    <row r="93" spans="1:8">
      <c r="A93" s="37" t="s">
        <v>88</v>
      </c>
      <c r="C93" s="58"/>
      <c r="D93" s="13"/>
      <c r="E93" s="15"/>
      <c r="F93" s="59"/>
      <c r="G93" s="13"/>
      <c r="H93" s="15"/>
    </row>
    <row r="94" spans="1:8">
      <c r="A94" t="s">
        <v>89</v>
      </c>
      <c r="C94" s="14"/>
      <c r="D94" s="13">
        <v>1080</v>
      </c>
      <c r="E94" s="15"/>
      <c r="F94" s="13"/>
      <c r="G94" s="13">
        <f>SUM(F91:F93)</f>
        <v>1080</v>
      </c>
      <c r="H94" s="15"/>
    </row>
    <row r="95" spans="1:8">
      <c r="A95" s="1" t="s">
        <v>93</v>
      </c>
      <c r="C95" s="14"/>
      <c r="D95" s="13"/>
      <c r="E95" s="15"/>
      <c r="F95" s="13"/>
      <c r="G95" s="13"/>
      <c r="H95" s="15"/>
    </row>
    <row r="96" spans="1:8">
      <c r="A96" t="s">
        <v>82</v>
      </c>
      <c r="C96" s="14">
        <v>347</v>
      </c>
      <c r="D96" s="13"/>
      <c r="E96" s="15"/>
      <c r="F96" s="13">
        <v>347</v>
      </c>
      <c r="G96" s="13"/>
      <c r="H96" s="15"/>
    </row>
    <row r="97" spans="1:10">
      <c r="A97" t="s">
        <v>87</v>
      </c>
      <c r="C97" s="14"/>
      <c r="D97" s="13"/>
      <c r="E97" s="15"/>
      <c r="F97" s="13"/>
      <c r="G97" s="13"/>
      <c r="H97" s="15"/>
    </row>
    <row r="98" spans="1:10">
      <c r="A98" s="37" t="s">
        <v>88</v>
      </c>
      <c r="C98" s="58"/>
      <c r="D98" s="13"/>
      <c r="E98" s="15"/>
      <c r="F98" s="58"/>
      <c r="G98" s="13"/>
      <c r="H98" s="15"/>
    </row>
    <row r="99" spans="1:10">
      <c r="A99" t="s">
        <v>89</v>
      </c>
      <c r="C99" s="14"/>
      <c r="D99" s="13">
        <v>347</v>
      </c>
      <c r="E99" s="15"/>
      <c r="F99" s="13"/>
      <c r="G99" s="13">
        <f>SUM(F96:F98)</f>
        <v>347</v>
      </c>
      <c r="H99" s="15"/>
    </row>
    <row r="100" spans="1:10">
      <c r="A100" s="1" t="s">
        <v>94</v>
      </c>
      <c r="C100" s="14"/>
      <c r="D100" s="13"/>
      <c r="E100" s="15"/>
      <c r="F100" s="13"/>
      <c r="G100" s="13"/>
      <c r="H100" s="15"/>
    </row>
    <row r="101" spans="1:10">
      <c r="A101" t="s">
        <v>82</v>
      </c>
      <c r="C101" s="14">
        <v>200</v>
      </c>
      <c r="D101" s="13"/>
      <c r="E101" s="15"/>
      <c r="F101" s="13">
        <v>0</v>
      </c>
      <c r="G101" s="13"/>
      <c r="H101" s="15"/>
    </row>
    <row r="102" spans="1:10">
      <c r="A102" t="s">
        <v>87</v>
      </c>
      <c r="C102" s="14"/>
      <c r="D102" s="13"/>
      <c r="E102" s="15"/>
      <c r="F102" s="13"/>
      <c r="G102" s="13"/>
      <c r="H102" s="15"/>
    </row>
    <row r="103" spans="1:10">
      <c r="A103" t="s">
        <v>88</v>
      </c>
      <c r="C103" s="58">
        <v>-200</v>
      </c>
      <c r="D103" s="13"/>
      <c r="E103" s="15"/>
      <c r="F103" s="59"/>
      <c r="G103" s="13"/>
      <c r="H103" s="15"/>
    </row>
    <row r="104" spans="1:10">
      <c r="C104" s="14"/>
      <c r="D104" s="13"/>
      <c r="E104" s="15"/>
      <c r="F104" s="13"/>
      <c r="G104" s="13"/>
      <c r="H104" s="15"/>
    </row>
    <row r="105" spans="1:10">
      <c r="A105" s="1" t="s">
        <v>95</v>
      </c>
      <c r="C105" s="14"/>
      <c r="D105" s="13">
        <v>0</v>
      </c>
      <c r="E105" s="15"/>
      <c r="F105" s="13"/>
      <c r="G105" s="13">
        <f>SUM(F101:F103)</f>
        <v>0</v>
      </c>
      <c r="H105" s="15"/>
    </row>
    <row r="106" spans="1:10">
      <c r="A106" t="s">
        <v>96</v>
      </c>
      <c r="C106" s="14"/>
      <c r="D106" s="13"/>
      <c r="E106" s="15"/>
      <c r="F106" s="13"/>
      <c r="G106" s="13"/>
      <c r="H106" s="15"/>
    </row>
    <row r="107" spans="1:10">
      <c r="A107" t="s">
        <v>82</v>
      </c>
      <c r="C107" s="14">
        <v>155</v>
      </c>
      <c r="D107" s="13"/>
      <c r="E107" s="15"/>
      <c r="F107" s="14">
        <v>615</v>
      </c>
      <c r="G107" s="13"/>
      <c r="H107" s="15"/>
    </row>
    <row r="108" spans="1:10">
      <c r="A108" t="s">
        <v>87</v>
      </c>
      <c r="C108" s="14">
        <v>750</v>
      </c>
      <c r="D108" s="13"/>
      <c r="E108" s="15"/>
      <c r="F108" s="14">
        <v>1560</v>
      </c>
      <c r="G108" s="13"/>
      <c r="H108" s="15"/>
    </row>
    <row r="109" spans="1:10">
      <c r="A109" t="s">
        <v>97</v>
      </c>
      <c r="C109" s="14"/>
      <c r="D109" s="13"/>
      <c r="E109" s="15"/>
      <c r="F109" s="14">
        <v>-1200</v>
      </c>
      <c r="G109" s="13"/>
      <c r="H109" s="15"/>
    </row>
    <row r="110" spans="1:10">
      <c r="A110" s="37" t="s">
        <v>98</v>
      </c>
      <c r="C110" s="58">
        <v>-290</v>
      </c>
      <c r="D110" s="13"/>
      <c r="E110" s="15"/>
      <c r="F110" s="58"/>
      <c r="G110" s="13"/>
      <c r="H110" s="15"/>
    </row>
    <row r="111" spans="1:10">
      <c r="A111" t="s">
        <v>89</v>
      </c>
      <c r="C111" s="14"/>
      <c r="D111" s="13">
        <v>615</v>
      </c>
      <c r="E111" s="15"/>
      <c r="F111" s="14"/>
      <c r="G111" s="13">
        <f>SUM(F107:F110)</f>
        <v>975</v>
      </c>
      <c r="H111" s="15"/>
    </row>
    <row r="112" spans="1:10">
      <c r="A112" t="s">
        <v>99</v>
      </c>
      <c r="C112" s="14"/>
      <c r="D112" s="13"/>
      <c r="E112" s="15"/>
      <c r="F112" s="14"/>
      <c r="G112" s="13"/>
      <c r="H112" s="15"/>
      <c r="J112" t="s">
        <v>100</v>
      </c>
    </row>
    <row r="113" spans="1:8">
      <c r="A113" t="s">
        <v>82</v>
      </c>
      <c r="C113" s="14">
        <v>2585.2399999999998</v>
      </c>
      <c r="D113" s="13"/>
      <c r="E113" s="61"/>
      <c r="F113" s="14">
        <v>2585.2399999999998</v>
      </c>
      <c r="G113" s="13"/>
      <c r="H113" s="61"/>
    </row>
    <row r="114" spans="1:8">
      <c r="A114" t="s">
        <v>87</v>
      </c>
      <c r="C114" s="14"/>
      <c r="D114" s="13"/>
      <c r="E114" s="61"/>
      <c r="F114" s="14"/>
      <c r="G114" s="13"/>
      <c r="H114" s="61"/>
    </row>
    <row r="115" spans="1:8">
      <c r="A115" s="37" t="s">
        <v>88</v>
      </c>
      <c r="C115" s="58"/>
      <c r="D115" s="13"/>
      <c r="E115" s="61"/>
      <c r="F115" s="58"/>
      <c r="G115" s="13"/>
      <c r="H115" s="61"/>
    </row>
    <row r="116" spans="1:8">
      <c r="A116" t="s">
        <v>89</v>
      </c>
      <c r="C116" s="14"/>
      <c r="D116" s="13">
        <v>2585.2399999999998</v>
      </c>
      <c r="E116" s="61"/>
      <c r="F116" s="14"/>
      <c r="G116" s="13">
        <f>SUM(F113:F115)</f>
        <v>2585.2399999999998</v>
      </c>
      <c r="H116" s="61"/>
    </row>
    <row r="117" spans="1:8">
      <c r="A117" s="37"/>
      <c r="C117" s="14"/>
      <c r="D117" s="13"/>
      <c r="E117" s="15">
        <v>6393.24</v>
      </c>
      <c r="F117" s="13"/>
      <c r="G117" s="13"/>
      <c r="H117" s="15">
        <f>SUM(G81:G116)</f>
        <v>6753.24</v>
      </c>
    </row>
    <row r="118" spans="1:8">
      <c r="B118" s="19"/>
      <c r="C118" s="20"/>
      <c r="D118" s="18"/>
      <c r="E118" s="21"/>
      <c r="F118" s="18"/>
      <c r="G118" s="18"/>
      <c r="H118" s="21"/>
    </row>
    <row r="119" spans="1:8" ht="16.149999999999999" thickBot="1">
      <c r="A119" s="50" t="s">
        <v>101</v>
      </c>
      <c r="B119" s="24"/>
      <c r="C119" s="25"/>
      <c r="D119" s="26"/>
      <c r="E119" s="27">
        <v>18648.830000000002</v>
      </c>
      <c r="F119" s="26"/>
      <c r="G119" s="26"/>
      <c r="H119" s="27">
        <f>+H78+H117</f>
        <v>19704.93</v>
      </c>
    </row>
    <row r="120" spans="1:8" ht="16.149999999999999" thickTop="1"/>
    <row r="131" spans="3:3">
      <c r="C131" s="62"/>
    </row>
  </sheetData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kevinadam2023@gmail.com</dc:creator>
  <cp:keywords/>
  <dc:description/>
  <cp:lastModifiedBy>Bitterley Parish Council</cp:lastModifiedBy>
  <cp:revision/>
  <dcterms:created xsi:type="dcterms:W3CDTF">2024-06-04T14:04:33Z</dcterms:created>
  <dcterms:modified xsi:type="dcterms:W3CDTF">2024-10-24T13:40:37Z</dcterms:modified>
  <cp:category/>
  <cp:contentStatus/>
</cp:coreProperties>
</file>