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Accounts\Audit\Audit 2024 to 2025\Audit 2024 to 2025\External Audit requirements\"/>
    </mc:Choice>
  </mc:AlternateContent>
  <xr:revisionPtr revIDLastSave="0" documentId="13_ncr:1_{0E397BF7-8ED6-47FA-859D-691ED2EEB3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H28" i="1"/>
  <c r="L28" i="1" s="1"/>
  <c r="H26" i="1"/>
  <c r="K26" i="1" s="1"/>
  <c r="H24" i="1"/>
  <c r="K24" i="1" s="1"/>
  <c r="H20" i="1"/>
  <c r="K20" i="1" s="1"/>
  <c r="H18" i="1"/>
  <c r="L18" i="1" s="1"/>
  <c r="H16" i="1"/>
  <c r="L16" i="1" s="1"/>
  <c r="H14" i="1"/>
  <c r="L14" i="1" s="1"/>
  <c r="H12" i="1"/>
  <c r="L12" i="1" s="1"/>
  <c r="N12" i="1" s="1"/>
  <c r="G28" i="1"/>
  <c r="M28" i="1" s="1"/>
  <c r="G26" i="1"/>
  <c r="M26" i="1" s="1"/>
  <c r="G24" i="1"/>
  <c r="M24" i="1" s="1"/>
  <c r="G20" i="1"/>
  <c r="M20" i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F22" i="1"/>
  <c r="D22" i="1"/>
  <c r="N28" i="1" l="1"/>
  <c r="N18" i="1"/>
  <c r="K18" i="1"/>
  <c r="K28" i="1"/>
  <c r="L26" i="1"/>
  <c r="N26" i="1" s="1"/>
  <c r="L24" i="1"/>
  <c r="K16" i="1"/>
  <c r="K14" i="1"/>
  <c r="K12" i="1"/>
  <c r="G22" i="1"/>
  <c r="M22" i="1" s="1"/>
  <c r="I22" i="1"/>
  <c r="H22" i="1"/>
  <c r="J22" i="1"/>
  <c r="L20" i="1"/>
  <c r="L22" i="1" l="1"/>
  <c r="K22" i="1"/>
</calcChain>
</file>

<file path=xl/sharedStrings.xml><?xml version="1.0" encoding="utf-8"?>
<sst xmlns="http://schemas.openxmlformats.org/spreadsheetml/2006/main" count="31" uniqueCount="28">
  <si>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</si>
  <si>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</si>
  <si>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</si>
  <si>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</si>
  <si>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</si>
  <si>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</si>
  <si>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</si>
  <si>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</si>
  <si>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</si>
  <si>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</si>
  <si>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</si>
  <si>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</si>
  <si>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</si>
  <si>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</si>
  <si>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</si>
  <si>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</si>
  <si>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</si>
  <si>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</si>
  <si>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</si>
  <si>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</si>
  <si>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</si>
  <si>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</si>
  <si>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</si>
  <si>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replacement mower £13,800</t>
  </si>
  <si>
    <t>Income of £19,186 relates to an insurance claim to replace our stolen tractor mower &amp; damaged security equipment. £5k grant received from Cameron Homes towards de-silting of the duckpond.  £3k VAT refund</t>
  </si>
  <si>
    <t>See line above</t>
  </si>
  <si>
    <t>replcement mower &amp; security equipment was £4k less than the insurance claim.  £3k of the £5k grant received in year is unspent.  Spend planned for in 2024/2025 has slipped into 2025/2026. £2k for tree maintenance, £2k repairs</t>
  </si>
  <si>
    <t>Clerks hours have increased from 4 hours to  6 hours per week from 1/11/2024  giving a monthly increase of £135.37 (£237.99 per month for 4 hours a week to £373.36 per month for 6 hours a week)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</si>
</sst>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22" workbookViewId="0">
      <selection activeCell="O21" sqref="O19:O21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5.6" x14ac:dyDescent="0.2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15</v>
      </c>
    </row>
    <row r="4" spans="1:15" ht="79.5" customHeight="1" x14ac:dyDescent="0.25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55.2" x14ac:dyDescent="0.25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22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8" t="s">
        <v>2</v>
      </c>
      <c r="B10" s="28"/>
      <c r="C10" s="28"/>
      <c r="D10" s="7">
        <v>9123</v>
      </c>
      <c r="F10" s="7">
        <v>10412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31" t="s">
        <v>13</v>
      </c>
      <c r="B12" s="32"/>
      <c r="C12" s="33"/>
      <c r="D12" s="7">
        <v>14500</v>
      </c>
      <c r="F12" s="7">
        <v>14000</v>
      </c>
      <c r="G12" s="4">
        <f>D12-F12</f>
        <v>500</v>
      </c>
      <c r="H12" s="5">
        <f>IF((D12&gt;F12),(D12-F12)/F12,IF(D12&lt;F12,-(D12-F12)/F12,IF(D12=F12,0)))</f>
        <v>3.5714285714285712E-2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55.8" thickBot="1" x14ac:dyDescent="0.3">
      <c r="A14" s="26" t="s">
        <v>3</v>
      </c>
      <c r="B14" s="26"/>
      <c r="C14" s="26"/>
      <c r="D14" s="7">
        <v>29592</v>
      </c>
      <c r="F14" s="7">
        <v>2272</v>
      </c>
      <c r="G14" s="4">
        <f>D14-F14</f>
        <v>27320</v>
      </c>
      <c r="H14" s="5">
        <f>IF((D14&gt;F14),(D14-F14)/F14,IF(D14&lt;F14,-(D14-F14)/F14,IF(D14=F14,0)))</f>
        <v>12.024647887323944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24</v>
      </c>
      <c r="O14" s="12"/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55.8" thickBot="1" x14ac:dyDescent="0.3">
      <c r="A16" s="26" t="s">
        <v>4</v>
      </c>
      <c r="B16" s="26"/>
      <c r="C16" s="26"/>
      <c r="D16" s="7">
        <v>3609</v>
      </c>
      <c r="F16" s="7">
        <v>2930</v>
      </c>
      <c r="G16" s="4">
        <f>D16-F16</f>
        <v>679</v>
      </c>
      <c r="H16" s="5">
        <f>IF((D16&gt;F16),(D16-F16)/F16,IF(D16&lt;F16,-(D16-F16)/F16,IF(D16=F16,0)))</f>
        <v>0.23174061433447099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">
        <v>27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14.4" thickBot="1" x14ac:dyDescent="0.3">
      <c r="A20" s="26" t="s">
        <v>14</v>
      </c>
      <c r="B20" s="26"/>
      <c r="C20" s="26"/>
      <c r="D20" s="7">
        <v>28583</v>
      </c>
      <c r="F20" s="7">
        <v>14631</v>
      </c>
      <c r="G20" s="4">
        <f>D20-F20</f>
        <v>13952</v>
      </c>
      <c r="H20" s="5">
        <f>IF((D20&gt;F20),(D20-F20)/F20,IF(D20&lt;F20,-(D20-F20)/F20,IF(D20=F20,0)))</f>
        <v>0.95359168887977586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23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69.599999999999994" thickBot="1" x14ac:dyDescent="0.3">
      <c r="A22" s="6" t="s">
        <v>5</v>
      </c>
      <c r="D22" s="21">
        <f>D10+D12+D14-D16-D18-D20</f>
        <v>21023</v>
      </c>
      <c r="F22" s="21">
        <f>F10+F12+F14-F16-F18-F20</f>
        <v>9123</v>
      </c>
      <c r="G22" s="4">
        <f>D22-F22</f>
        <v>11900</v>
      </c>
      <c r="H22" s="5">
        <f>IF((D22&gt;F22),(D22-F22)/F22,IF(D22&lt;F22,-(D22-F22)/F22,IF(D22=F22,0)))</f>
        <v>1.3043954839416858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9" t="s">
        <v>26</v>
      </c>
      <c r="O22" s="12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21023</v>
      </c>
      <c r="F24" s="7">
        <v>9123</v>
      </c>
      <c r="G24" s="4">
        <f>D24-F24</f>
        <v>11900</v>
      </c>
      <c r="H24" s="5">
        <f>IF((D24&gt;F24),(D24-F24)/F24,IF(D24&lt;F24,-(D24-F24)/F24,IF(D24=F24,0)))</f>
        <v>1.3043954839416858</v>
      </c>
      <c r="I24" s="2">
        <f>IF(D24-F24&lt;500,0,IF(D24-F24&gt;500,1,IF(D24-F24=500,1)))</f>
        <v>1</v>
      </c>
      <c r="J24" s="2">
        <f>IF(F24-D24&lt;500,0,IF(F24-D24&gt;500,1,IF(F24-D24=500,1)))</f>
        <v>0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9" t="s">
        <v>25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97747</v>
      </c>
      <c r="F26" s="7">
        <v>97689</v>
      </c>
      <c r="G26" s="4">
        <f>D26-F26</f>
        <v>58</v>
      </c>
      <c r="H26" s="5">
        <f>IF((D26&gt;F26),(D26-F26)/F26,IF(D26&lt;F26,-(D26-F26)/F26,IF(D26=F26,0)))</f>
        <v>5.9372088976240931E-4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3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Barbara Cox</cp:lastModifiedBy>
  <dcterms:created xsi:type="dcterms:W3CDTF">2012-07-11T10:01:28Z</dcterms:created>
  <dcterms:modified xsi:type="dcterms:W3CDTF">2025-06-02T16:08:39Z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