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4-25/AGAR 2025-26/"/>
    </mc:Choice>
  </mc:AlternateContent>
  <xr:revisionPtr revIDLastSave="0" documentId="8_{D28EAB2F-2D6A-4714-BBFF-4F9990FDCE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K26" i="1" s="1"/>
  <c r="H24" i="1"/>
  <c r="K24" i="1" s="1"/>
  <c r="H20" i="1"/>
  <c r="K20" i="1" s="1"/>
  <c r="H18" i="1"/>
  <c r="K18" i="1" s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8" i="1"/>
  <c r="F22" i="1"/>
  <c r="D22" i="1"/>
  <c r="K12" i="1" l="1"/>
  <c r="K14" i="1"/>
  <c r="I22" i="1"/>
  <c r="L26" i="1"/>
  <c r="N28" i="1"/>
  <c r="N26" i="1"/>
  <c r="L24" i="1"/>
  <c r="N24" i="1" s="1"/>
  <c r="L18" i="1"/>
  <c r="N18" i="1" s="1"/>
  <c r="K16" i="1"/>
  <c r="J22" i="1"/>
  <c r="G22" i="1"/>
  <c r="M22" i="1" s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<sst xmlns="http://schemas.openxmlformats.org/spreadsheetml/2006/main" count="28" uniqueCount="25">
  <si>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</si>
  <si>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</si>
  <si>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</si>
  <si>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</si>
  <si>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</si>
  <si>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</si>
  <si>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</si>
  <si>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</si>
  <si>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</si>
  <si>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</si>
  <si>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</si>
  <si>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</si>
  <si>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</si>
  <si>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</si>
  <si>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</si>
  <si>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</si>
  <si>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</si>
  <si>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</si>
  <si>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</si>
  <si>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</si>
  <si>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</si>
  <si>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</t>
  </si>
  <si>
    <t>Name of smaller authority:  Stoneleigh &amp; Ashow Parish Council</t>
  </si>
  <si>
    <t>Increase of £3,869 for increased costs for grass maintenance</t>
  </si>
  <si>
    <t>£2,411 vat reclaim, £523 grant from 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</si>
</sst>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N16" sqref="N16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22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14</v>
      </c>
    </row>
    <row r="4" spans="1:15" ht="79.5" customHeight="1" x14ac:dyDescent="0.25">
      <c r="A4" s="24" t="s">
        <v>19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16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15</v>
      </c>
      <c r="O7" s="19" t="s">
        <v>20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17</v>
      </c>
      <c r="M8" s="18" t="s">
        <v>18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55630</v>
      </c>
      <c r="F10" s="7">
        <v>51099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28.2" thickBot="1" x14ac:dyDescent="0.3">
      <c r="A12" s="31" t="s">
        <v>12</v>
      </c>
      <c r="B12" s="32"/>
      <c r="C12" s="33"/>
      <c r="D12" s="7">
        <v>23886</v>
      </c>
      <c r="F12" s="7">
        <v>20017</v>
      </c>
      <c r="G12" s="4">
        <f>D12-F12</f>
        <v>3869</v>
      </c>
      <c r="H12" s="5">
        <f>IF((D12&gt;F12),(D12-F12)/F12,IF(D12&lt;F12,-(D12-F12)/F12,IF(D12=F12,0)))</f>
        <v>0.1932857071489234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1</v>
      </c>
      <c r="L12" s="3" t="str">
        <f>IF(H12&lt;15%, "NO","YES")</f>
        <v>YES</v>
      </c>
      <c r="M12" s="3" t="str">
        <f>IF(ABS(G12)&lt;100000, "NO","YES")</f>
        <v>NO</v>
      </c>
      <c r="N12" s="9" t="s">
        <v>23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26" t="s">
        <v>3</v>
      </c>
      <c r="B14" s="26"/>
      <c r="C14" s="26"/>
      <c r="D14" s="7">
        <v>238</v>
      </c>
      <c r="F14" s="7">
        <v>3172</v>
      </c>
      <c r="G14" s="4">
        <f>D14-F14</f>
        <v>-2934</v>
      </c>
      <c r="H14" s="5">
        <f>IF((D14&gt;F14),(D14-F14)/F14,IF(D14&lt;F14,-(D14-F14)/F14,IF(D14=F14,0)))</f>
        <v>0.92496847414880201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24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26" t="s">
        <v>4</v>
      </c>
      <c r="B16" s="26"/>
      <c r="C16" s="26"/>
      <c r="D16" s="7">
        <v>13091</v>
      </c>
      <c r="F16" s="7">
        <v>11892</v>
      </c>
      <c r="G16" s="4">
        <f>D16-F16</f>
        <v>1199</v>
      </c>
      <c r="H16" s="5">
        <f>IF((D16&gt;F16),(D16-F16)/F16,IF(D16&lt;F16,-(D16-F16)/F16,IF(D16=F16,0)))</f>
        <v>0.10082408341742348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14.4" thickBot="1" x14ac:dyDescent="0.3">
      <c r="A20" s="26" t="s">
        <v>13</v>
      </c>
      <c r="B20" s="26"/>
      <c r="C20" s="26"/>
      <c r="D20" s="7">
        <v>6100</v>
      </c>
      <c r="F20" s="7">
        <v>6766</v>
      </c>
      <c r="G20" s="4">
        <f>D20-F20</f>
        <v>-666</v>
      </c>
      <c r="H20" s="5">
        <f>IF((D20&gt;F20),(D20-F20)/F20,IF(D20&lt;F20,-(D20-F20)/F20,IF(D20=F20,0)))</f>
        <v>9.8433343186520833E-2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60563</v>
      </c>
      <c r="F22" s="21">
        <f>F10+F12+F14-F16-F18-F20</f>
        <v>55630</v>
      </c>
      <c r="G22" s="4">
        <f>D22-F22</f>
        <v>4933</v>
      </c>
      <c r="H22" s="5">
        <f>IF((D22&gt;F22),(D22-F22)/F22,IF(D22&lt;F22,-(D22-F22)/F22,IF(D22=F22,0)))</f>
        <v>8.8675175265144707E-2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60563</v>
      </c>
      <c r="F24" s="7">
        <v>55630</v>
      </c>
      <c r="G24" s="4">
        <f>D24-F24</f>
        <v>4933</v>
      </c>
      <c r="H24" s="5">
        <f>IF((D24&gt;F24),(D24-F24)/F24,IF(D24&lt;F24,-(D24-F24)/F24,IF(D24=F24,0)))</f>
        <v>8.8675175265144707E-2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19043</v>
      </c>
      <c r="F26" s="7">
        <v>19043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Helen Denton-Stacey Parish Clerk</cp:lastModifiedBy>
  <cp:lastPrinted>2026-05-07T12:41:49Z</cp:lastPrinted>
  <dcterms:created xsi:type="dcterms:W3CDTF">2012-07-11T10:01:28Z</dcterms:created>
  <dcterms:modified xsi:type="dcterms:W3CDTF">2026-05-07T12:42:25Z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