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1fb7228277e2951a/meetings/SL Parish Council 2023/19th January 2023/"/>
    </mc:Choice>
  </mc:AlternateContent>
  <xr:revisionPtr revIDLastSave="68" documentId="8_{D29519B3-31C5-4A59-A4FE-FBE353CDE7A6}" xr6:coauthVersionLast="47" xr6:coauthVersionMax="47" xr10:uidLastSave="{37E3682A-A4EB-4CD0-9F18-FC97B212CC66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Sheet1!$A$1:$I$31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38" i="1"/>
  <c r="E39" i="1"/>
  <c r="E40" i="1"/>
  <c r="E41" i="1"/>
  <c r="E42" i="1"/>
  <c r="D43" i="1"/>
  <c r="C43" i="1"/>
  <c r="B43" i="1"/>
  <c r="G26" i="1"/>
  <c r="E37" i="1"/>
  <c r="B29" i="1"/>
  <c r="D26" i="1"/>
  <c r="D9" i="1"/>
  <c r="G5" i="1"/>
  <c r="G9" i="1" l="1"/>
  <c r="G28" i="1"/>
  <c r="G29" i="1" s="1"/>
  <c r="B26" i="1"/>
  <c r="C26" i="1" l="1"/>
  <c r="F26" i="1"/>
  <c r="F5" i="1" s="1"/>
  <c r="F9" i="1" s="1"/>
  <c r="E26" i="1"/>
  <c r="E5" i="1" s="1"/>
  <c r="H26" i="1" l="1"/>
  <c r="B9" i="1" l="1"/>
  <c r="B28" i="1"/>
  <c r="F28" i="1" l="1"/>
  <c r="F29" i="1" s="1"/>
  <c r="G30" i="1" s="1"/>
  <c r="G31" i="1" s="1"/>
  <c r="E9" i="1"/>
  <c r="E28" i="1" l="1"/>
  <c r="E29" i="1" s="1"/>
  <c r="F30" i="1" l="1"/>
  <c r="F31" i="1" s="1"/>
  <c r="C28" i="1"/>
  <c r="C29" i="1" s="1"/>
  <c r="C9" i="1"/>
  <c r="C30" i="1" l="1"/>
  <c r="C31" i="1" s="1"/>
  <c r="E30" i="1"/>
  <c r="E31" i="1" s="1"/>
</calcChain>
</file>

<file path=xl/sharedStrings.xml><?xml version="1.0" encoding="utf-8"?>
<sst xmlns="http://schemas.openxmlformats.org/spreadsheetml/2006/main" count="67" uniqueCount="61">
  <si>
    <t>Last year</t>
  </si>
  <si>
    <t>This Year</t>
  </si>
  <si>
    <t>Next Year</t>
  </si>
  <si>
    <t>2021-2022</t>
  </si>
  <si>
    <t>2022-2023</t>
  </si>
  <si>
    <t>2023-2024</t>
  </si>
  <si>
    <t>2024-2025</t>
  </si>
  <si>
    <t>2025-2026</t>
  </si>
  <si>
    <t>Recommended Reserve</t>
  </si>
  <si>
    <t>Actual</t>
  </si>
  <si>
    <t>Forecast</t>
  </si>
  <si>
    <t>(3 months)</t>
  </si>
  <si>
    <t>Comments</t>
  </si>
  <si>
    <t>Income</t>
  </si>
  <si>
    <t>Precept</t>
  </si>
  <si>
    <t>VAT Reclaimed</t>
  </si>
  <si>
    <t>Other</t>
  </si>
  <si>
    <t>Underspend from previous year</t>
  </si>
  <si>
    <t>Expenditure</t>
  </si>
  <si>
    <t>Audit Int</t>
  </si>
  <si>
    <t>Insurances</t>
  </si>
  <si>
    <t>NALC/SALC</t>
  </si>
  <si>
    <t>Based on the number of electors in parish</t>
  </si>
  <si>
    <t>Data Protection</t>
  </si>
  <si>
    <t>Village Hall Hire</t>
  </si>
  <si>
    <t>Repairs + replacements</t>
  </si>
  <si>
    <t>Bus Shelter, Notice boards, road sign etc</t>
  </si>
  <si>
    <t xml:space="preserve">Clerk's Salary </t>
  </si>
  <si>
    <t>Pay award agreed for 2022-23. Following years 2%</t>
  </si>
  <si>
    <t>Mileage</t>
  </si>
  <si>
    <t>Likely future meetings/training remotely so less travel</t>
  </si>
  <si>
    <t>Admin Costs</t>
  </si>
  <si>
    <t>Includes use of clerks phone/ office facilities, website/IT</t>
  </si>
  <si>
    <t>Course Fees</t>
  </si>
  <si>
    <t>Donations</t>
  </si>
  <si>
    <t>Lengthsman - Parish contribution</t>
  </si>
  <si>
    <t>Assumes match funding by SC</t>
  </si>
  <si>
    <t>To Computer Pot</t>
  </si>
  <si>
    <t>To Defibrillator pot</t>
  </si>
  <si>
    <t>To Reserves</t>
  </si>
  <si>
    <t xml:space="preserve">To include election charges </t>
  </si>
  <si>
    <t>Actual Precept</t>
  </si>
  <si>
    <r>
      <rPr>
        <sz val="11"/>
        <color rgb="FFFF0000"/>
        <rFont val="Calibri"/>
        <family val="2"/>
        <scheme val="minor"/>
      </rPr>
      <t>Proposed</t>
    </r>
    <r>
      <rPr>
        <sz val="11"/>
        <color theme="1"/>
        <rFont val="Calibri"/>
        <family val="2"/>
        <scheme val="minor"/>
      </rPr>
      <t xml:space="preserve"> Precept</t>
    </r>
  </si>
  <si>
    <t>Av £ per Band D household</t>
  </si>
  <si>
    <t>Council tax taxbase figures available in January.</t>
  </si>
  <si>
    <t>£ increase on prev year</t>
  </si>
  <si>
    <t>% increase on prev year</t>
  </si>
  <si>
    <t>Holding</t>
  </si>
  <si>
    <t>CF</t>
  </si>
  <si>
    <t>Expend</t>
  </si>
  <si>
    <t>Remain</t>
  </si>
  <si>
    <t>Computer fund</t>
  </si>
  <si>
    <t>surplus tranfer to reserve</t>
  </si>
  <si>
    <t>Neighbourhood fund</t>
  </si>
  <si>
    <t>Use by 2025-26</t>
  </si>
  <si>
    <t>First Aid In Comm</t>
  </si>
  <si>
    <t>Defibrillator fund</t>
  </si>
  <si>
    <t>Lengthsman</t>
  </si>
  <si>
    <t>Includes £800 from SC</t>
  </si>
  <si>
    <t>Reserve</t>
  </si>
  <si>
    <t>Smartwater and election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</si>
</sst>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7" formatCode="&quot;£&quot;#,##0.00;\-&quot;£&quot;#,##0.00"/>
    <numFmt numFmtId="164" formatCode="0.0%"/>
    <numFmt numFmtId="165" formatCode="dd/mm/yyyy;@"/>
    <numFmt numFmtId="166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5" fontId="2" fillId="0" borderId="0" xfId="0" applyNumberFormat="1" applyFont="1" applyAlignment="1">
      <alignment vertical="center"/>
    </xf>
    <xf numFmtId="7" fontId="2" fillId="0" borderId="0" xfId="0" applyNumberFormat="1" applyFont="1" applyAlignment="1">
      <alignment vertical="center"/>
    </xf>
    <xf numFmtId="164" fontId="2" fillId="0" borderId="0" xfId="0" applyNumberFormat="1" applyFont="1"/>
    <xf numFmtId="5" fontId="3" fillId="0" borderId="0" xfId="0" applyNumberFormat="1" applyFont="1" applyAlignment="1">
      <alignment vertical="center"/>
    </xf>
    <xf numFmtId="7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0" fillId="0" borderId="2" xfId="0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5" fontId="8" fillId="0" borderId="0" xfId="0" applyNumberFormat="1" applyFont="1" applyAlignment="1">
      <alignment vertical="center"/>
    </xf>
    <xf numFmtId="3" fontId="8" fillId="0" borderId="3" xfId="0" applyNumberFormat="1" applyFont="1" applyBorder="1" applyAlignment="1">
      <alignment vertical="center"/>
    </xf>
    <xf numFmtId="165" fontId="6" fillId="0" borderId="0" xfId="0" applyNumberFormat="1" applyFont="1"/>
    <xf numFmtId="1" fontId="4" fillId="0" borderId="0" xfId="0" applyNumberFormat="1" applyFont="1" applyAlignment="1">
      <alignment horizontal="right"/>
    </xf>
    <xf numFmtId="0" fontId="4" fillId="0" borderId="0" xfId="0" applyFont="1"/>
    <xf numFmtId="165" fontId="4" fillId="0" borderId="0" xfId="0" applyNumberFormat="1" applyFont="1"/>
    <xf numFmtId="165" fontId="7" fillId="0" borderId="0" xfId="0" applyNumberFormat="1" applyFont="1"/>
    <xf numFmtId="166" fontId="7" fillId="0" borderId="0" xfId="0" applyNumberFormat="1" applyFont="1"/>
    <xf numFmtId="4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166" fontId="5" fillId="0" borderId="0" xfId="0" applyNumberFormat="1" applyFont="1"/>
    <xf numFmtId="1" fontId="5" fillId="0" borderId="0" xfId="0" applyNumberFormat="1" applyFont="1"/>
    <xf numFmtId="166" fontId="9" fillId="0" borderId="0" xfId="0" applyNumberFormat="1" applyFont="1"/>
    <xf numFmtId="4" fontId="9" fillId="0" borderId="0" xfId="0" applyNumberFormat="1" applyFont="1"/>
    <xf numFmtId="1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8" fillId="3" borderId="1" xfId="0" applyNumberFormat="1" applyFont="1" applyFill="1" applyBorder="1" applyAlignment="1">
      <alignment vertical="center"/>
    </xf>
    <xf numFmtId="7" fontId="8" fillId="0" borderId="0" xfId="0" applyNumberFormat="1" applyFont="1" applyAlignment="1">
      <alignment vertical="center"/>
    </xf>
    <xf numFmtId="164" fontId="8" fillId="0" borderId="0" xfId="0" applyNumberFormat="1" applyFont="1"/>
    <xf numFmtId="0" fontId="9" fillId="0" borderId="0" xfId="0" applyFont="1"/>
    <xf numFmtId="166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9" fillId="0" borderId="4" xfId="0" applyNumberFormat="1" applyFont="1" applyBorder="1"/>
    <xf numFmtId="4" fontId="9" fillId="0" borderId="4" xfId="0" applyNumberFormat="1" applyFont="1" applyBorder="1"/>
    <xf numFmtId="166" fontId="5" fillId="0" borderId="4" xfId="0" applyNumberFormat="1" applyFont="1" applyBorder="1"/>
    <xf numFmtId="166" fontId="10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10" zoomScaleSheetLayoutView="110" workbookViewId="0">
      <selection sqref="A1:I43"/>
    </sheetView>
  </sheetViews>
  <sheetFormatPr defaultRowHeight="15" x14ac:dyDescent="0.25"/>
  <cols>
    <col min="1" max="1" width="31" style="1" customWidth="1"/>
    <col min="2" max="5" width="11.7109375" style="1" customWidth="1"/>
    <col min="6" max="6" width="13.5703125" style="1" customWidth="1"/>
    <col min="7" max="7" width="11.7109375" style="1" customWidth="1"/>
    <col min="8" max="8" width="14.7109375" style="1" customWidth="1"/>
    <col min="9" max="9" width="50.140625" style="1" customWidth="1"/>
    <col min="10" max="16384" width="9.140625" style="1"/>
  </cols>
  <sheetData>
    <row r="1" spans="1:9" s="27" customFormat="1" x14ac:dyDescent="0.25">
      <c r="B1" s="27" t="s">
        <v>0</v>
      </c>
      <c r="C1" s="58" t="s">
        <v>1</v>
      </c>
      <c r="D1" s="58"/>
      <c r="E1" s="27" t="s">
        <v>2</v>
      </c>
    </row>
    <row r="2" spans="1:9" s="9" customFormat="1" ht="32.25" customHeight="1" x14ac:dyDescent="0.25">
      <c r="B2" s="11" t="s">
        <v>3</v>
      </c>
      <c r="C2" s="59" t="s">
        <v>4</v>
      </c>
      <c r="D2" s="59"/>
      <c r="E2" s="11" t="s">
        <v>5</v>
      </c>
      <c r="F2" s="11" t="s">
        <v>6</v>
      </c>
      <c r="G2" s="11" t="s">
        <v>7</v>
      </c>
      <c r="H2" s="12" t="s">
        <v>8</v>
      </c>
      <c r="I2" s="11"/>
    </row>
    <row r="3" spans="1:9" x14ac:dyDescent="0.25">
      <c r="B3" s="22" t="s">
        <v>9</v>
      </c>
      <c r="C3" s="22" t="s">
        <v>9</v>
      </c>
      <c r="D3" s="22" t="s">
        <v>10</v>
      </c>
      <c r="E3" s="22" t="s">
        <v>10</v>
      </c>
      <c r="F3" s="22" t="s">
        <v>10</v>
      </c>
      <c r="G3" s="22"/>
      <c r="H3" s="23" t="s">
        <v>11</v>
      </c>
      <c r="I3" s="2" t="s">
        <v>12</v>
      </c>
    </row>
    <row r="4" spans="1:9" x14ac:dyDescent="0.25">
      <c r="A4" s="3" t="s">
        <v>13</v>
      </c>
      <c r="B4" s="7"/>
      <c r="C4" s="7"/>
      <c r="D4" s="7"/>
      <c r="E4" s="7"/>
      <c r="F4" s="7"/>
      <c r="G4" s="7"/>
      <c r="H4" s="4"/>
    </row>
    <row r="5" spans="1:9" x14ac:dyDescent="0.25">
      <c r="A5" s="1" t="s">
        <v>14</v>
      </c>
      <c r="B5" s="5">
        <v>4230</v>
      </c>
      <c r="C5" s="28">
        <v>4309</v>
      </c>
      <c r="D5" s="7">
        <v>0</v>
      </c>
      <c r="E5" s="7">
        <f>E26-E6-E8</f>
        <v>4304</v>
      </c>
      <c r="F5" s="7">
        <f>F26-F6-F8</f>
        <v>5268</v>
      </c>
      <c r="G5" s="7">
        <f>G26-G6-G8</f>
        <v>5374</v>
      </c>
      <c r="H5" s="4"/>
    </row>
    <row r="6" spans="1:9" x14ac:dyDescent="0.25">
      <c r="A6" s="1" t="s">
        <v>15</v>
      </c>
      <c r="B6" s="5">
        <v>117</v>
      </c>
      <c r="C6" s="28">
        <v>45</v>
      </c>
      <c r="D6" s="7">
        <v>0</v>
      </c>
      <c r="E6" s="7">
        <v>390</v>
      </c>
      <c r="F6" s="7">
        <v>45</v>
      </c>
      <c r="G6" s="7">
        <v>45</v>
      </c>
      <c r="H6" s="4"/>
      <c r="I6" s="6"/>
    </row>
    <row r="7" spans="1:9" x14ac:dyDescent="0.25">
      <c r="A7" s="1" t="s">
        <v>16</v>
      </c>
      <c r="B7" s="5"/>
      <c r="C7" s="28">
        <v>98</v>
      </c>
      <c r="D7" s="7">
        <v>53</v>
      </c>
      <c r="E7" s="7"/>
      <c r="F7" s="7"/>
      <c r="G7" s="7"/>
      <c r="H7" s="4"/>
      <c r="I7" s="6"/>
    </row>
    <row r="8" spans="1:9" x14ac:dyDescent="0.25">
      <c r="A8" s="1" t="s">
        <v>17</v>
      </c>
      <c r="B8" s="47">
        <v>1437</v>
      </c>
      <c r="C8" s="47">
        <v>1994.12</v>
      </c>
      <c r="D8" s="10">
        <v>0</v>
      </c>
      <c r="E8" s="10">
        <v>795</v>
      </c>
      <c r="F8" s="7">
        <v>0</v>
      </c>
      <c r="G8" s="7">
        <v>0</v>
      </c>
      <c r="H8" s="4"/>
    </row>
    <row r="9" spans="1:9" x14ac:dyDescent="0.25">
      <c r="B9" s="5">
        <f t="shared" ref="B9:G9" si="0">SUM(B5:B8)</f>
        <v>5784</v>
      </c>
      <c r="C9" s="28">
        <f t="shared" si="0"/>
        <v>6446.12</v>
      </c>
      <c r="D9" s="7">
        <f t="shared" si="0"/>
        <v>53</v>
      </c>
      <c r="E9" s="7">
        <f t="shared" si="0"/>
        <v>5489</v>
      </c>
      <c r="F9" s="24">
        <f t="shared" si="0"/>
        <v>5313</v>
      </c>
      <c r="G9" s="24">
        <f t="shared" si="0"/>
        <v>5419</v>
      </c>
      <c r="H9" s="4"/>
    </row>
    <row r="10" spans="1:9" x14ac:dyDescent="0.25">
      <c r="A10" s="3" t="s">
        <v>18</v>
      </c>
      <c r="B10" s="7"/>
      <c r="C10" s="7"/>
      <c r="D10" s="7"/>
      <c r="E10" s="7"/>
      <c r="F10" s="7"/>
      <c r="G10" s="7"/>
      <c r="H10" s="4"/>
    </row>
    <row r="11" spans="1:9" x14ac:dyDescent="0.25">
      <c r="A11" s="1" t="s">
        <v>19</v>
      </c>
      <c r="B11" s="5">
        <v>25</v>
      </c>
      <c r="C11" s="28">
        <v>25</v>
      </c>
      <c r="D11" s="7">
        <v>0</v>
      </c>
      <c r="E11" s="7">
        <v>105</v>
      </c>
      <c r="F11" s="7">
        <v>107</v>
      </c>
      <c r="G11" s="7">
        <v>109</v>
      </c>
      <c r="H11" s="13">
        <v>100</v>
      </c>
    </row>
    <row r="12" spans="1:9" x14ac:dyDescent="0.25">
      <c r="A12" s="1" t="s">
        <v>20</v>
      </c>
      <c r="B12" s="8">
        <v>283</v>
      </c>
      <c r="C12" s="29">
        <v>285</v>
      </c>
      <c r="D12" s="6">
        <v>0</v>
      </c>
      <c r="E12" s="6">
        <v>299</v>
      </c>
      <c r="F12" s="6">
        <v>305</v>
      </c>
      <c r="G12" s="6">
        <v>311</v>
      </c>
      <c r="H12" s="13">
        <v>79</v>
      </c>
      <c r="I12" s="8"/>
    </row>
    <row r="13" spans="1:9" x14ac:dyDescent="0.25">
      <c r="A13" s="1" t="s">
        <v>21</v>
      </c>
      <c r="B13" s="5">
        <v>185</v>
      </c>
      <c r="C13" s="28">
        <v>207</v>
      </c>
      <c r="D13" s="7">
        <v>0</v>
      </c>
      <c r="E13" s="7">
        <v>217</v>
      </c>
      <c r="F13" s="7">
        <v>222</v>
      </c>
      <c r="G13" s="7">
        <v>226</v>
      </c>
      <c r="H13" s="13">
        <v>57</v>
      </c>
      <c r="I13" s="1" t="s">
        <v>22</v>
      </c>
    </row>
    <row r="14" spans="1:9" x14ac:dyDescent="0.25">
      <c r="A14" s="1" t="s">
        <v>23</v>
      </c>
      <c r="B14" s="5">
        <v>35</v>
      </c>
      <c r="C14" s="28">
        <v>35</v>
      </c>
      <c r="D14" s="7">
        <v>0</v>
      </c>
      <c r="E14" s="7">
        <v>37</v>
      </c>
      <c r="F14" s="7">
        <v>37</v>
      </c>
      <c r="G14" s="7">
        <v>38</v>
      </c>
      <c r="H14" s="13">
        <v>40</v>
      </c>
      <c r="I14" s="3"/>
    </row>
    <row r="15" spans="1:9" x14ac:dyDescent="0.25">
      <c r="A15" s="1" t="s">
        <v>24</v>
      </c>
      <c r="B15" s="5">
        <v>120</v>
      </c>
      <c r="C15" s="7"/>
      <c r="D15" s="7">
        <v>130</v>
      </c>
      <c r="E15" s="7">
        <v>136</v>
      </c>
      <c r="F15" s="7">
        <v>139</v>
      </c>
      <c r="G15" s="7">
        <v>142</v>
      </c>
      <c r="H15" s="13">
        <v>0</v>
      </c>
    </row>
    <row r="16" spans="1:9" x14ac:dyDescent="0.25">
      <c r="A16" s="1" t="s">
        <v>25</v>
      </c>
      <c r="B16" s="5">
        <v>0</v>
      </c>
      <c r="C16" s="7"/>
      <c r="D16" s="7">
        <v>300</v>
      </c>
      <c r="E16" s="7">
        <v>315</v>
      </c>
      <c r="F16" s="7">
        <v>321</v>
      </c>
      <c r="G16" s="7">
        <v>328</v>
      </c>
      <c r="H16" s="13"/>
      <c r="I16" s="1" t="s">
        <v>26</v>
      </c>
    </row>
    <row r="17" spans="1:9" x14ac:dyDescent="0.25">
      <c r="A17" s="1" t="s">
        <v>27</v>
      </c>
      <c r="B17" s="28">
        <v>1858</v>
      </c>
      <c r="C17" s="7"/>
      <c r="D17" s="7">
        <v>2040</v>
      </c>
      <c r="E17" s="7">
        <v>2142</v>
      </c>
      <c r="F17" s="7">
        <v>2185</v>
      </c>
      <c r="G17" s="7">
        <v>2229</v>
      </c>
      <c r="H17" s="13">
        <v>561</v>
      </c>
      <c r="I17" s="8" t="s">
        <v>28</v>
      </c>
    </row>
    <row r="18" spans="1:9" x14ac:dyDescent="0.25">
      <c r="A18" s="1" t="s">
        <v>29</v>
      </c>
      <c r="B18" s="28">
        <v>46</v>
      </c>
      <c r="C18" s="7"/>
      <c r="D18" s="7">
        <v>100</v>
      </c>
      <c r="E18" s="7">
        <v>105</v>
      </c>
      <c r="F18" s="7">
        <v>107</v>
      </c>
      <c r="G18" s="7">
        <v>109</v>
      </c>
      <c r="H18" s="13">
        <v>28</v>
      </c>
      <c r="I18" s="1" t="s">
        <v>30</v>
      </c>
    </row>
    <row r="19" spans="1:9" x14ac:dyDescent="0.25">
      <c r="A19" s="1" t="s">
        <v>31</v>
      </c>
      <c r="B19" s="5">
        <v>246</v>
      </c>
      <c r="C19" s="28">
        <v>173.81</v>
      </c>
      <c r="D19" s="7">
        <v>115</v>
      </c>
      <c r="E19" s="7">
        <v>303</v>
      </c>
      <c r="F19" s="7">
        <v>310</v>
      </c>
      <c r="G19" s="7">
        <v>316</v>
      </c>
      <c r="H19" s="13">
        <v>71</v>
      </c>
      <c r="I19" s="1" t="s">
        <v>32</v>
      </c>
    </row>
    <row r="20" spans="1:9" x14ac:dyDescent="0.25">
      <c r="A20" s="1" t="s">
        <v>33</v>
      </c>
      <c r="B20" s="5">
        <v>0</v>
      </c>
      <c r="C20" s="28">
        <v>165</v>
      </c>
      <c r="D20" s="7">
        <v>0</v>
      </c>
      <c r="E20" s="7">
        <v>82</v>
      </c>
      <c r="F20" s="7">
        <v>84</v>
      </c>
      <c r="G20" s="7">
        <v>86</v>
      </c>
      <c r="H20" s="13">
        <v>0</v>
      </c>
    </row>
    <row r="21" spans="1:9" x14ac:dyDescent="0.25">
      <c r="A21" s="1" t="s">
        <v>34</v>
      </c>
      <c r="B21" s="5">
        <v>0</v>
      </c>
      <c r="C21" s="28">
        <v>250</v>
      </c>
      <c r="D21" s="7">
        <v>0</v>
      </c>
      <c r="E21" s="7">
        <v>263</v>
      </c>
      <c r="F21" s="7">
        <v>268</v>
      </c>
      <c r="G21" s="7">
        <v>273</v>
      </c>
      <c r="H21" s="13">
        <v>0</v>
      </c>
    </row>
    <row r="22" spans="1:9" x14ac:dyDescent="0.25">
      <c r="A22" s="1" t="s">
        <v>35</v>
      </c>
      <c r="B22" s="28">
        <v>800</v>
      </c>
      <c r="C22" s="28">
        <v>800</v>
      </c>
      <c r="D22" s="7">
        <v>0</v>
      </c>
      <c r="E22" s="7">
        <v>840</v>
      </c>
      <c r="F22" s="7">
        <v>857</v>
      </c>
      <c r="G22" s="7">
        <v>874</v>
      </c>
      <c r="H22" s="13"/>
      <c r="I22" s="1" t="s">
        <v>36</v>
      </c>
    </row>
    <row r="23" spans="1:9" x14ac:dyDescent="0.25">
      <c r="A23" s="1" t="s">
        <v>37</v>
      </c>
      <c r="B23" s="28">
        <v>50</v>
      </c>
      <c r="C23" s="28">
        <v>0</v>
      </c>
      <c r="D23" s="7">
        <v>0</v>
      </c>
      <c r="E23" s="7">
        <v>50</v>
      </c>
      <c r="F23" s="7">
        <v>50</v>
      </c>
      <c r="G23" s="7">
        <v>50</v>
      </c>
      <c r="H23" s="13"/>
    </row>
    <row r="24" spans="1:9" x14ac:dyDescent="0.25">
      <c r="A24" s="1" t="s">
        <v>38</v>
      </c>
      <c r="B24" s="5">
        <v>300</v>
      </c>
      <c r="C24" s="28">
        <v>600</v>
      </c>
      <c r="D24" s="7">
        <v>0</v>
      </c>
      <c r="E24" s="7">
        <v>315</v>
      </c>
      <c r="F24" s="7">
        <v>321</v>
      </c>
      <c r="G24" s="7">
        <v>328</v>
      </c>
      <c r="H24" s="13"/>
    </row>
    <row r="25" spans="1:9" x14ac:dyDescent="0.25">
      <c r="A25" s="1" t="s">
        <v>39</v>
      </c>
      <c r="B25" s="5">
        <v>300</v>
      </c>
      <c r="C25" s="28">
        <v>425</v>
      </c>
      <c r="D25" s="7">
        <v>0</v>
      </c>
      <c r="E25" s="7">
        <v>280</v>
      </c>
      <c r="F25" s="7">
        <v>0</v>
      </c>
      <c r="G25" s="7">
        <v>0</v>
      </c>
      <c r="H25" s="13"/>
      <c r="I25" s="1" t="s">
        <v>40</v>
      </c>
    </row>
    <row r="26" spans="1:9" x14ac:dyDescent="0.25">
      <c r="B26" s="25">
        <f t="shared" ref="B26:G26" si="1">SUM(B11:B25)</f>
        <v>4248</v>
      </c>
      <c r="C26" s="31">
        <f t="shared" si="1"/>
        <v>2965.81</v>
      </c>
      <c r="D26" s="24">
        <f t="shared" si="1"/>
        <v>2685</v>
      </c>
      <c r="E26" s="24">
        <f t="shared" si="1"/>
        <v>5489</v>
      </c>
      <c r="F26" s="24">
        <f t="shared" si="1"/>
        <v>5313</v>
      </c>
      <c r="G26" s="24">
        <f t="shared" si="1"/>
        <v>5419</v>
      </c>
      <c r="H26" s="26">
        <f>SUM(H11:H22)</f>
        <v>936</v>
      </c>
    </row>
    <row r="27" spans="1:9" ht="13.5" customHeight="1" x14ac:dyDescent="0.25"/>
    <row r="28" spans="1:9" x14ac:dyDescent="0.25">
      <c r="A28" s="14" t="s">
        <v>41</v>
      </c>
      <c r="B28" s="19">
        <f>B5</f>
        <v>4230</v>
      </c>
      <c r="C28" s="30">
        <f>SUM(C5)</f>
        <v>4309</v>
      </c>
      <c r="D28" s="16"/>
      <c r="E28" s="16">
        <f>SUM(E5)</f>
        <v>4304</v>
      </c>
      <c r="F28" s="16">
        <f>SUM(F5)</f>
        <v>5268</v>
      </c>
      <c r="G28" s="16">
        <f>SUM(G5)</f>
        <v>5374</v>
      </c>
      <c r="H28" s="15" t="s">
        <v>42</v>
      </c>
    </row>
    <row r="29" spans="1:9" x14ac:dyDescent="0.25">
      <c r="A29" s="14" t="s">
        <v>43</v>
      </c>
      <c r="B29" s="20">
        <f>B5/164.39</f>
        <v>25.731492183222826</v>
      </c>
      <c r="C29" s="48">
        <f>SUM(C28)/169.89</f>
        <v>25.363470480899409</v>
      </c>
      <c r="D29" s="17"/>
      <c r="E29" s="17">
        <f>SUM(E28)/169.38</f>
        <v>25.410319990553784</v>
      </c>
      <c r="F29" s="17">
        <f>SUM(F28)/169.89</f>
        <v>31.00829948790394</v>
      </c>
      <c r="G29" s="17">
        <f>SUM(G28)/169.89</f>
        <v>31.632232621107779</v>
      </c>
      <c r="H29" s="15" t="s">
        <v>44</v>
      </c>
    </row>
    <row r="30" spans="1:9" x14ac:dyDescent="0.25">
      <c r="A30" s="14" t="s">
        <v>45</v>
      </c>
      <c r="B30" s="20">
        <v>1.69</v>
      </c>
      <c r="C30" s="48">
        <f>SUM(C29)-B29</f>
        <v>-0.3680217023234178</v>
      </c>
      <c r="D30" s="17"/>
      <c r="E30" s="17">
        <f>SUM(E29)-C29</f>
        <v>4.684950965437551E-2</v>
      </c>
      <c r="F30" s="17">
        <f>SUM(F29)-E29</f>
        <v>5.5979794973501562</v>
      </c>
      <c r="G30" s="17">
        <f>SUM(G29-F29)</f>
        <v>0.62393313320383825</v>
      </c>
      <c r="H30" s="15" t="s">
        <v>45</v>
      </c>
    </row>
    <row r="31" spans="1:9" x14ac:dyDescent="0.25">
      <c r="A31" s="14" t="s">
        <v>46</v>
      </c>
      <c r="B31" s="21">
        <v>6.4000000000000001E-2</v>
      </c>
      <c r="C31" s="49">
        <f>SUM(C30)/B29</f>
        <v>-1.4302384786039396E-2</v>
      </c>
      <c r="D31" s="18"/>
      <c r="E31" s="18">
        <f>SUM(E30)/C29</f>
        <v>1.8471253643958818E-3</v>
      </c>
      <c r="F31" s="18">
        <f>SUM(F30)/E29</f>
        <v>0.22030338458670295</v>
      </c>
      <c r="G31" s="18">
        <f>SUM(G30)/F29</f>
        <v>2.0121488230827652E-2</v>
      </c>
      <c r="H31" s="15" t="s">
        <v>46</v>
      </c>
    </row>
    <row r="36" spans="1:7" ht="15.75" x14ac:dyDescent="0.25">
      <c r="A36" s="32" t="s">
        <v>47</v>
      </c>
      <c r="B36" s="51" t="s">
        <v>48</v>
      </c>
      <c r="C36" s="52" t="s">
        <v>13</v>
      </c>
      <c r="D36" s="51" t="s">
        <v>49</v>
      </c>
      <c r="E36" s="53" t="s">
        <v>50</v>
      </c>
      <c r="F36" s="33"/>
      <c r="G36" s="34"/>
    </row>
    <row r="37" spans="1:7" ht="15.75" x14ac:dyDescent="0.25">
      <c r="A37" s="35" t="s">
        <v>51</v>
      </c>
      <c r="B37" s="43">
        <v>690</v>
      </c>
      <c r="C37" s="44">
        <v>0</v>
      </c>
      <c r="D37" s="41">
        <v>194.98</v>
      </c>
      <c r="E37" s="43">
        <f>SUM(B37+C37-D37)</f>
        <v>495.02</v>
      </c>
      <c r="F37" s="45" t="s">
        <v>52</v>
      </c>
      <c r="G37" s="34"/>
    </row>
    <row r="38" spans="1:7" ht="15.75" x14ac:dyDescent="0.25">
      <c r="A38" s="35" t="s">
        <v>53</v>
      </c>
      <c r="B38" s="43">
        <v>309</v>
      </c>
      <c r="C38" s="44">
        <v>0</v>
      </c>
      <c r="D38" s="41">
        <v>0</v>
      </c>
      <c r="E38" s="43">
        <f t="shared" ref="E38:E42" si="2">SUM(B38+C38-D38)</f>
        <v>309</v>
      </c>
      <c r="F38" s="46" t="s">
        <v>54</v>
      </c>
      <c r="G38" s="34"/>
    </row>
    <row r="39" spans="1:7" ht="15.75" x14ac:dyDescent="0.25">
      <c r="A39" s="35" t="s">
        <v>55</v>
      </c>
      <c r="B39" s="43">
        <v>750</v>
      </c>
      <c r="C39" s="44">
        <v>0</v>
      </c>
      <c r="D39" s="41">
        <v>0</v>
      </c>
      <c r="E39" s="43">
        <f t="shared" si="2"/>
        <v>750</v>
      </c>
      <c r="F39" s="46"/>
      <c r="G39" s="34"/>
    </row>
    <row r="40" spans="1:7" ht="15.75" x14ac:dyDescent="0.25">
      <c r="A40" s="35" t="s">
        <v>56</v>
      </c>
      <c r="B40" s="43">
        <v>1037.33</v>
      </c>
      <c r="C40" s="44">
        <v>600</v>
      </c>
      <c r="D40" s="41">
        <v>1116.42</v>
      </c>
      <c r="E40" s="43">
        <f t="shared" si="2"/>
        <v>520.90999999999985</v>
      </c>
      <c r="F40" s="46"/>
      <c r="G40" s="34"/>
    </row>
    <row r="41" spans="1:7" ht="15.75" x14ac:dyDescent="0.25">
      <c r="A41" s="35" t="s">
        <v>57</v>
      </c>
      <c r="B41" s="43">
        <v>1716.25</v>
      </c>
      <c r="C41" s="44">
        <v>1600</v>
      </c>
      <c r="D41" s="41">
        <v>969</v>
      </c>
      <c r="E41" s="43">
        <f t="shared" si="2"/>
        <v>2347.25</v>
      </c>
      <c r="F41" s="46" t="s">
        <v>58</v>
      </c>
      <c r="G41" s="34"/>
    </row>
    <row r="42" spans="1:7" ht="15.75" x14ac:dyDescent="0.25">
      <c r="A42" s="35" t="s">
        <v>59</v>
      </c>
      <c r="B42" s="43">
        <v>1168</v>
      </c>
      <c r="C42" s="44">
        <v>425</v>
      </c>
      <c r="D42" s="41">
        <v>1073.2</v>
      </c>
      <c r="E42" s="43">
        <f t="shared" si="2"/>
        <v>519.79999999999995</v>
      </c>
      <c r="F42" s="50" t="s">
        <v>60</v>
      </c>
      <c r="G42" s="50"/>
    </row>
    <row r="43" spans="1:7" ht="15.75" x14ac:dyDescent="0.25">
      <c r="A43" s="36"/>
      <c r="B43" s="54">
        <f>SUM(B37:B42)</f>
        <v>5670.58</v>
      </c>
      <c r="C43" s="55">
        <f>SUM(C37:C42)</f>
        <v>2625</v>
      </c>
      <c r="D43" s="56">
        <f>SUM(D37:D42)</f>
        <v>3353.6000000000004</v>
      </c>
      <c r="E43" s="57">
        <f>SUM(E37:E42)</f>
        <v>4941.9800000000005</v>
      </c>
      <c r="F43" s="42"/>
      <c r="G43" s="40"/>
    </row>
    <row r="44" spans="1:7" ht="15.75" x14ac:dyDescent="0.25">
      <c r="A44" s="36"/>
      <c r="B44" s="37"/>
      <c r="C44" s="38"/>
      <c r="D44" s="37"/>
      <c r="E44" s="40"/>
      <c r="F44" s="39"/>
      <c r="G44" s="40"/>
    </row>
  </sheetData>
  <mergeCells count="2">
    <mergeCell ref="C1:D1"/>
    <mergeCell ref="C2:D2"/>
  </mergeCells>
  <printOptions gridLines="1"/>
  <pageMargins left="0.25" right="0.25" top="0.75" bottom="0.75" header="0.3" footer="0.3"/>
  <pageSetup paperSize="9" scale="75" orientation="landscape" horizontalDpi="360" verticalDpi="360" r:id="rId1"/>
  <headerFooter>
    <oddHeader>&amp;C &amp;"-,Bold"Stanton Lacy Parish Council Draft Budget 2023-2024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</dc:creator>
  <cp:keywords/>
  <dc:description/>
  <cp:lastModifiedBy>heather coonick</cp:lastModifiedBy>
  <cp:revision/>
  <cp:lastPrinted>2023-01-16T10:30:17Z</cp:lastPrinted>
  <dcterms:created xsi:type="dcterms:W3CDTF">2016-10-10T11:14:22Z</dcterms:created>
  <dcterms:modified xsi:type="dcterms:W3CDTF">2023-01-16T10:32:12Z</dcterms:modified>
  <cp:category/>
  <cp:contentStatus/>
</cp:coreProperties>
</file>