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20115" windowHeight="9015"/>
  </bookViews>
  <sheets>
    <sheet name="Sheet1" sheetId="1" r:id="rId1"/>
  </sheets>
  <definedNames>
    <definedName name="_xlnm.Print_Titles" localSheetId="0">Sheet1!$6:$7</definedName>
  </definedNames>
  <calcPr calcId="114210" fullCalcOnLoad="1"/>
</workbook>
</file>

<file path=xl/calcChain.xml><?xml version="1.0" encoding="utf-8"?>
<calcChain xmlns="http://schemas.openxmlformats.org/spreadsheetml/2006/main">
  <c r="P334" i="1"/>
  <c r="P335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Q43"/>
  <c r="T43"/>
  <c r="M43"/>
  <c r="P43"/>
  <c r="X43"/>
  <c r="X44"/>
  <c r="X45"/>
  <c r="X46"/>
  <c r="X47"/>
  <c r="X48"/>
  <c r="X49"/>
  <c r="X50"/>
  <c r="Q51"/>
  <c r="T51"/>
  <c r="M51"/>
  <c r="P51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T71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Q109"/>
  <c r="T109"/>
  <c r="M109"/>
  <c r="P109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T127"/>
  <c r="X127"/>
  <c r="X128"/>
  <c r="X129"/>
  <c r="X130"/>
  <c r="X131"/>
  <c r="X132"/>
  <c r="X133"/>
  <c r="X134"/>
  <c r="Q135"/>
  <c r="T135"/>
  <c r="M135"/>
  <c r="P135"/>
  <c r="X135"/>
  <c r="X136"/>
  <c r="X137"/>
  <c r="X138"/>
  <c r="X139"/>
  <c r="X140"/>
  <c r="X141"/>
  <c r="X142"/>
  <c r="X143"/>
  <c r="X144"/>
  <c r="X145"/>
  <c r="X146"/>
  <c r="X147"/>
  <c r="X148"/>
  <c r="X149"/>
  <c r="X150"/>
  <c r="Q151"/>
  <c r="T151"/>
  <c r="M151"/>
  <c r="P151"/>
  <c r="X151"/>
  <c r="X152"/>
  <c r="X153"/>
  <c r="X154"/>
  <c r="X155"/>
  <c r="Q156"/>
  <c r="T156"/>
  <c r="M156"/>
  <c r="P156"/>
  <c r="X156"/>
  <c r="X157"/>
  <c r="X158"/>
  <c r="X159"/>
  <c r="X160"/>
  <c r="X161"/>
  <c r="X162"/>
  <c r="Q163"/>
  <c r="T163"/>
  <c r="M163"/>
  <c r="P163"/>
  <c r="X163"/>
  <c r="X164"/>
  <c r="X165"/>
  <c r="X166"/>
  <c r="X167"/>
  <c r="X168"/>
  <c r="X169"/>
  <c r="Q170"/>
  <c r="T170"/>
  <c r="M170"/>
  <c r="P170"/>
  <c r="X170"/>
  <c r="X171"/>
  <c r="X172"/>
  <c r="X173"/>
  <c r="X174"/>
  <c r="X175"/>
  <c r="X176"/>
  <c r="Q177"/>
  <c r="T177"/>
  <c r="M177"/>
  <c r="P177"/>
  <c r="X177"/>
  <c r="X178"/>
  <c r="X179"/>
  <c r="X180"/>
  <c r="X181"/>
  <c r="X182"/>
  <c r="X183"/>
  <c r="X184"/>
  <c r="X185"/>
  <c r="X186"/>
  <c r="X187"/>
  <c r="X188"/>
  <c r="X189"/>
  <c r="X190"/>
  <c r="Q191"/>
  <c r="T191"/>
  <c r="M191"/>
  <c r="P191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Q210"/>
  <c r="T210"/>
  <c r="M210"/>
  <c r="P210"/>
  <c r="X210"/>
  <c r="X211"/>
  <c r="X212"/>
  <c r="X213"/>
  <c r="X214"/>
  <c r="Q215"/>
  <c r="T215"/>
  <c r="M215"/>
  <c r="P215"/>
  <c r="X215"/>
  <c r="X216"/>
  <c r="X217"/>
  <c r="X218"/>
  <c r="X219"/>
  <c r="X220"/>
  <c r="X221"/>
  <c r="X222"/>
  <c r="X223"/>
  <c r="X224"/>
  <c r="X225"/>
  <c r="X226"/>
  <c r="Q227"/>
  <c r="T227"/>
  <c r="M227"/>
  <c r="P227"/>
  <c r="X227"/>
  <c r="X228"/>
  <c r="X229"/>
  <c r="X230"/>
  <c r="X231"/>
  <c r="X232"/>
  <c r="Q233"/>
  <c r="T233"/>
  <c r="M233"/>
  <c r="P233"/>
  <c r="X233"/>
  <c r="X234"/>
  <c r="X235"/>
  <c r="X236"/>
  <c r="X237"/>
  <c r="X238"/>
  <c r="X239"/>
  <c r="X240"/>
  <c r="X241"/>
  <c r="X242"/>
  <c r="X243"/>
  <c r="X244"/>
  <c r="X245"/>
  <c r="X246"/>
  <c r="Q247"/>
  <c r="T247"/>
  <c r="M247"/>
  <c r="P247"/>
  <c r="X247"/>
  <c r="X248"/>
  <c r="X249"/>
  <c r="X250"/>
  <c r="X251"/>
  <c r="Q252"/>
  <c r="T252"/>
  <c r="M252"/>
  <c r="P252"/>
  <c r="X252"/>
  <c r="X253"/>
  <c r="X254"/>
  <c r="X255"/>
  <c r="X256"/>
  <c r="Q257"/>
  <c r="T257"/>
  <c r="M257"/>
  <c r="P257"/>
  <c r="X257"/>
  <c r="X258"/>
  <c r="X259"/>
  <c r="X260"/>
  <c r="X261"/>
  <c r="Q262"/>
  <c r="T262"/>
  <c r="M262"/>
  <c r="P262"/>
  <c r="X262"/>
  <c r="X263"/>
  <c r="X264"/>
  <c r="X265"/>
  <c r="X266"/>
  <c r="X267"/>
  <c r="X268"/>
  <c r="X269"/>
  <c r="X270"/>
  <c r="X271"/>
  <c r="X272"/>
  <c r="X273"/>
  <c r="X274"/>
  <c r="X275"/>
  <c r="Q276"/>
  <c r="T276"/>
  <c r="M276"/>
  <c r="P276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Q294"/>
  <c r="T294"/>
  <c r="M294"/>
  <c r="P294"/>
  <c r="X294"/>
  <c r="X295"/>
  <c r="X296"/>
  <c r="X297"/>
  <c r="X298"/>
  <c r="Q299"/>
  <c r="T299"/>
  <c r="M299"/>
  <c r="P299"/>
  <c r="X299"/>
  <c r="X300"/>
  <c r="X301"/>
  <c r="X302"/>
  <c r="X303"/>
  <c r="X304"/>
  <c r="X305"/>
  <c r="Q306"/>
  <c r="T306"/>
  <c r="M306"/>
  <c r="P306"/>
  <c r="X306"/>
  <c r="X307"/>
  <c r="X308"/>
  <c r="X309"/>
  <c r="X310"/>
  <c r="Q311"/>
  <c r="T311"/>
  <c r="M311"/>
  <c r="P311"/>
  <c r="X311"/>
  <c r="X312"/>
  <c r="X313"/>
  <c r="X314"/>
  <c r="X315"/>
  <c r="X316"/>
  <c r="X317"/>
  <c r="X318"/>
  <c r="X319"/>
  <c r="X320"/>
  <c r="X321"/>
  <c r="Q322"/>
  <c r="T322"/>
  <c r="M322"/>
  <c r="P322"/>
  <c r="X322"/>
  <c r="X323"/>
  <c r="X324"/>
  <c r="Q325"/>
  <c r="T325"/>
  <c r="M325"/>
  <c r="P325"/>
  <c r="X325"/>
  <c r="X11"/>
  <c r="W323"/>
  <c r="W324"/>
  <c r="S43"/>
  <c r="S51"/>
  <c r="S71"/>
  <c r="S109"/>
  <c r="S127"/>
  <c r="S135"/>
  <c r="S151"/>
  <c r="S156"/>
  <c r="S163"/>
  <c r="S170"/>
  <c r="S177"/>
  <c r="S191"/>
  <c r="S210"/>
  <c r="S215"/>
  <c r="S227"/>
  <c r="S233"/>
  <c r="S247"/>
  <c r="S252"/>
  <c r="S257"/>
  <c r="S262"/>
  <c r="S276"/>
  <c r="S294"/>
  <c r="S299"/>
  <c r="S306"/>
  <c r="S311"/>
  <c r="S322"/>
  <c r="S325"/>
  <c r="O43"/>
  <c r="O51"/>
  <c r="O109"/>
  <c r="O135"/>
  <c r="O151"/>
  <c r="O156"/>
  <c r="O163"/>
  <c r="O170"/>
  <c r="O177"/>
  <c r="O191"/>
  <c r="O210"/>
  <c r="O215"/>
  <c r="O227"/>
  <c r="O233"/>
  <c r="O247"/>
  <c r="O252"/>
  <c r="O257"/>
  <c r="O262"/>
  <c r="O276"/>
  <c r="O294"/>
  <c r="O299"/>
  <c r="O306"/>
  <c r="O311"/>
  <c r="O322"/>
  <c r="O325"/>
  <c r="W325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N43"/>
  <c r="N51"/>
  <c r="N109"/>
  <c r="N135"/>
  <c r="N151"/>
  <c r="N156"/>
  <c r="N163"/>
  <c r="N170"/>
  <c r="N177"/>
  <c r="N191"/>
  <c r="N210"/>
  <c r="N215"/>
  <c r="N227"/>
  <c r="N233"/>
  <c r="N247"/>
  <c r="N252"/>
  <c r="N257"/>
  <c r="N262"/>
  <c r="N276"/>
  <c r="N294"/>
  <c r="N299"/>
  <c r="N306"/>
  <c r="N311"/>
  <c r="N322"/>
  <c r="N325"/>
  <c r="R43"/>
  <c r="R51"/>
  <c r="R109"/>
  <c r="R135"/>
  <c r="R151"/>
  <c r="R156"/>
  <c r="R163"/>
  <c r="R170"/>
  <c r="R177"/>
  <c r="R191"/>
  <c r="R210"/>
  <c r="R215"/>
  <c r="R227"/>
  <c r="R233"/>
  <c r="R247"/>
  <c r="R252"/>
  <c r="R257"/>
  <c r="R262"/>
  <c r="R276"/>
  <c r="R294"/>
  <c r="R299"/>
  <c r="R306"/>
  <c r="R311"/>
  <c r="R322"/>
  <c r="R325"/>
  <c r="B43"/>
  <c r="B51"/>
  <c r="B109"/>
  <c r="B136"/>
  <c r="B151"/>
  <c r="B163"/>
  <c r="B170"/>
  <c r="B177"/>
  <c r="B191"/>
  <c r="B210"/>
  <c r="B227"/>
  <c r="B233"/>
  <c r="B247"/>
  <c r="B252"/>
  <c r="B257"/>
  <c r="B262"/>
  <c r="B276"/>
  <c r="B294"/>
  <c r="B299"/>
  <c r="B306"/>
  <c r="B311"/>
  <c r="B322"/>
  <c r="B325"/>
  <c r="N335"/>
  <c r="O335"/>
  <c r="M335"/>
  <c r="P329"/>
  <c r="M329"/>
  <c r="O329"/>
  <c r="O331"/>
  <c r="P328"/>
  <c r="N329"/>
  <c r="N331"/>
  <c r="P331"/>
  <c r="M331"/>
</calcChain>
</file>

<file path=xl/sharedStrings.xml><?xml version="1.0" encoding="utf-8"?>
<sst xmlns="http://schemas.openxmlformats.org/spreadsheetml/2006/main" count="391" uniqueCount="294">
  <si>
    <t>2017-18</t>
  </si>
  <si>
    <t>Comments 2016-17</t>
  </si>
  <si>
    <t>Actual       2015-16</t>
  </si>
  <si>
    <t>Budget                 2016-17</t>
  </si>
  <si>
    <t>Income to Nov. 2016</t>
  </si>
  <si>
    <t xml:space="preserve"> Est. Outturn 2016-17</t>
  </si>
  <si>
    <t>Budget                 2017-18</t>
  </si>
  <si>
    <t>Exp. to Nov. 2016</t>
  </si>
  <si>
    <t>Cost Centre Name</t>
  </si>
  <si>
    <t>Administration</t>
  </si>
  <si>
    <t>Code</t>
  </si>
  <si>
    <t>Title</t>
  </si>
  <si>
    <t>Advertising</t>
  </si>
  <si>
    <t>Audit &amp; Accounts Support</t>
  </si>
  <si>
    <t>Bank Charges</t>
  </si>
  <si>
    <t>Admin Asst. Salary</t>
  </si>
  <si>
    <t>Clerk's Salary</t>
  </si>
  <si>
    <t>Conferences &amp; Seminars</t>
  </si>
  <si>
    <t>Consultant Fees</t>
  </si>
  <si>
    <t>Data Protection Reg.</t>
  </si>
  <si>
    <t>Donations</t>
  </si>
  <si>
    <t>Employers NI</t>
  </si>
  <si>
    <t>Health &amp; Safety</t>
  </si>
  <si>
    <t>Insurances</t>
  </si>
  <si>
    <t>IT Broadband</t>
  </si>
  <si>
    <t>IT consumables</t>
  </si>
  <si>
    <t>Miscellaneous</t>
  </si>
  <si>
    <t>Office Equipment</t>
  </si>
  <si>
    <t>Office Furniture</t>
  </si>
  <si>
    <t>Office Supplies</t>
  </si>
  <si>
    <t>Employers Pension Contribution</t>
  </si>
  <si>
    <t>Photocopying</t>
  </si>
  <si>
    <t>PO Box</t>
  </si>
  <si>
    <t>Postage</t>
  </si>
  <si>
    <t>Printing</t>
  </si>
  <si>
    <t>Publications</t>
  </si>
  <si>
    <t>Local Council Award Scheme</t>
  </si>
  <si>
    <t>Room Hire</t>
  </si>
  <si>
    <t>Solicitors etc. Fees</t>
  </si>
  <si>
    <t>Staff Xmas Gifts</t>
  </si>
  <si>
    <t>Subscriptions</t>
  </si>
  <si>
    <t>Telephone Office</t>
  </si>
  <si>
    <t>Training</t>
  </si>
  <si>
    <t>Website support service</t>
  </si>
  <si>
    <t>Members Expenses</t>
  </si>
  <si>
    <t>Chairman's Allowance</t>
  </si>
  <si>
    <t>Elections</t>
  </si>
  <si>
    <t>Members Travel</t>
  </si>
  <si>
    <t>Sports Centre</t>
  </si>
  <si>
    <t>Building Maintenance</t>
  </si>
  <si>
    <t>Cleaning</t>
  </si>
  <si>
    <t>Cleaning Materials</t>
  </si>
  <si>
    <t>Coaching</t>
  </si>
  <si>
    <t>Protective Clothing</t>
  </si>
  <si>
    <t>Electricity</t>
  </si>
  <si>
    <t>Equipment Office</t>
  </si>
  <si>
    <t>Equipment other</t>
  </si>
  <si>
    <t>Equipment Sports</t>
  </si>
  <si>
    <t>Summer Holiday scheme coaching</t>
  </si>
  <si>
    <t>Fire Appliances</t>
  </si>
  <si>
    <t>I T Consumables Sports centre</t>
  </si>
  <si>
    <t>Premises Officers Wages</t>
  </si>
  <si>
    <t>Signs</t>
  </si>
  <si>
    <t>Taster Day</t>
  </si>
  <si>
    <t>Security</t>
  </si>
  <si>
    <t>Telephone &amp; Alarm</t>
  </si>
  <si>
    <t>Payment Terminal</t>
  </si>
  <si>
    <t>Trade Refuse</t>
  </si>
  <si>
    <t>Vending Machine Cons.</t>
  </si>
  <si>
    <t>Water Charges</t>
  </si>
  <si>
    <t>Water Sampling</t>
  </si>
  <si>
    <t>PRS Licence Payments</t>
  </si>
  <si>
    <t>Bar/Lounge</t>
  </si>
  <si>
    <t>Kitchen</t>
  </si>
  <si>
    <t>Badminton</t>
  </si>
  <si>
    <t>Boxercise</t>
  </si>
  <si>
    <t>Exercise classes</t>
  </si>
  <si>
    <t>Bowls</t>
  </si>
  <si>
    <t>Party Option 1</t>
  </si>
  <si>
    <t>Party Option 2</t>
  </si>
  <si>
    <t>Forever Young</t>
  </si>
  <si>
    <t>Boogie Bods</t>
  </si>
  <si>
    <t>Martial Arts</t>
  </si>
  <si>
    <t>Cheerleaders</t>
  </si>
  <si>
    <t>Other Hire</t>
  </si>
  <si>
    <t>Table Tennis</t>
  </si>
  <si>
    <t>New Age Kurling</t>
  </si>
  <si>
    <t>Summer Holiday Scheme</t>
  </si>
  <si>
    <t>Vending Receipts</t>
  </si>
  <si>
    <t>Tournaments</t>
  </si>
  <si>
    <t>Credit Card Receipts</t>
  </si>
  <si>
    <t>Zumba</t>
  </si>
  <si>
    <t>Photocopying Receipts</t>
  </si>
  <si>
    <t>Leicester Road Rec Ground (Excl. Charity Land)</t>
  </si>
  <si>
    <t>Ground Maintenance Cricket</t>
  </si>
  <si>
    <t>Ground Maintenance Football</t>
  </si>
  <si>
    <t>Ground Maintenance equipment</t>
  </si>
  <si>
    <t>Ground Maintenance General</t>
  </si>
  <si>
    <t>Grass Cutting</t>
  </si>
  <si>
    <t>Lighting</t>
  </si>
  <si>
    <t>Litter Bins</t>
  </si>
  <si>
    <t>Equipment</t>
  </si>
  <si>
    <t>Pitch Markings</t>
  </si>
  <si>
    <t>Ground Maintenance Operative</t>
  </si>
  <si>
    <t>Container Maintenance</t>
  </si>
  <si>
    <t>Equipment Maintenance</t>
  </si>
  <si>
    <t>Skate Park Maintenance</t>
  </si>
  <si>
    <t>Contribution to Charity</t>
  </si>
  <si>
    <t>Benches</t>
  </si>
  <si>
    <t>Cricket Pitch Hire</t>
  </si>
  <si>
    <t>Rugby Pitch Hire</t>
  </si>
  <si>
    <t>Senior Pitch Hire</t>
  </si>
  <si>
    <t>Mini Pitch Hire</t>
  </si>
  <si>
    <t>Miscellaneous Income</t>
  </si>
  <si>
    <t>Lodge Rd Rec. Ground</t>
  </si>
  <si>
    <t>Cleaning Lodge Rd</t>
  </si>
  <si>
    <t>Football Ground Maintenance</t>
  </si>
  <si>
    <t>Pitch Marking</t>
  </si>
  <si>
    <t>Grants</t>
  </si>
  <si>
    <t>Football Pitch Hire</t>
  </si>
  <si>
    <t>Bus Shelters</t>
  </si>
  <si>
    <t>General Maintenance</t>
  </si>
  <si>
    <t>Street Cleaning</t>
  </si>
  <si>
    <t>Street Cleaner Equipment</t>
  </si>
  <si>
    <t>Street Cleaner Wages</t>
  </si>
  <si>
    <t>Street Cleaner Income</t>
  </si>
  <si>
    <t>Dog Bins</t>
  </si>
  <si>
    <t>Dog Bin Emptying</t>
  </si>
  <si>
    <t>Dog Bins Repairs</t>
  </si>
  <si>
    <t>Cleaner Dogs Competition</t>
  </si>
  <si>
    <t>Allotments</t>
  </si>
  <si>
    <t>Allotment Rents</t>
  </si>
  <si>
    <t>Facilities Manager/SDO</t>
  </si>
  <si>
    <t>Travel</t>
  </si>
  <si>
    <t>All Weather Pitch</t>
  </si>
  <si>
    <t>Maintenance</t>
  </si>
  <si>
    <t>Marketing</t>
  </si>
  <si>
    <t>Sinking Fund Surface</t>
  </si>
  <si>
    <t>AWP Equipment</t>
  </si>
  <si>
    <t>Fleckney Athletic Juniors</t>
  </si>
  <si>
    <t>AWP Miscellaneous Income</t>
  </si>
  <si>
    <t>AWP Football</t>
  </si>
  <si>
    <t>Tennis Casual</t>
  </si>
  <si>
    <t>AWP Netball</t>
  </si>
  <si>
    <t>AWP Hockey</t>
  </si>
  <si>
    <t>Tennis Club</t>
  </si>
  <si>
    <t>Fleckney Vetts</t>
  </si>
  <si>
    <t>AWP Fleckney Athletic</t>
  </si>
  <si>
    <t>Parties</t>
  </si>
  <si>
    <t>Salt Bins</t>
  </si>
  <si>
    <t>Christmas Lights</t>
  </si>
  <si>
    <t>Churchyard Maintenance</t>
  </si>
  <si>
    <t>Priest Meadow Maintenance</t>
  </si>
  <si>
    <t>Remembrance Wreath</t>
  </si>
  <si>
    <t>Defibrillator</t>
  </si>
  <si>
    <t>Resilience Plan</t>
  </si>
  <si>
    <t>Queens Birthday</t>
  </si>
  <si>
    <t>Queens Birthday receipts</t>
  </si>
  <si>
    <t>Loan Repayments</t>
  </si>
  <si>
    <t>Interest Repayments</t>
  </si>
  <si>
    <t>Principal Repayments</t>
  </si>
  <si>
    <t>Capital Expenditure</t>
  </si>
  <si>
    <t>Computer Equipment</t>
  </si>
  <si>
    <t>Play Equipment</t>
  </si>
  <si>
    <t>Sports Pitches Leic. Rd</t>
  </si>
  <si>
    <t>Sports Centre/ Acoustic Curtains</t>
  </si>
  <si>
    <t>Changing Rooms</t>
  </si>
  <si>
    <t>Leicester Rd Outdoor Gym Equipment</t>
  </si>
  <si>
    <t>Leicester Rd Fitness Trail</t>
  </si>
  <si>
    <t>Vehicle Activated Speed Sign</t>
  </si>
  <si>
    <t>Interest on Investments</t>
  </si>
  <si>
    <t>Interest  Santander Business Reward</t>
  </si>
  <si>
    <t>Precept</t>
  </si>
  <si>
    <t>Rents</t>
  </si>
  <si>
    <t>Rent Bowls Club</t>
  </si>
  <si>
    <t>Grants &amp; Contributions</t>
  </si>
  <si>
    <t>Sport England- Sport Pitches</t>
  </si>
  <si>
    <t>Sport England Changing Rooms</t>
  </si>
  <si>
    <t xml:space="preserve"> Fitness trail</t>
  </si>
  <si>
    <t>New Homes Bonus Fitness Trail</t>
  </si>
  <si>
    <t>Playing Field Charity</t>
  </si>
  <si>
    <t>Grd Maintenance Football</t>
  </si>
  <si>
    <t>Ground Maintenance Grass</t>
  </si>
  <si>
    <t>Litter Bin</t>
  </si>
  <si>
    <t>Play Area</t>
  </si>
  <si>
    <t>Deficit Funding Playing Field Charity</t>
  </si>
  <si>
    <t>Youth Club</t>
  </si>
  <si>
    <t>Youth Provision</t>
  </si>
  <si>
    <t>Other Expenditure</t>
  </si>
  <si>
    <t>Youth Worker Wages</t>
  </si>
  <si>
    <t>Stock</t>
  </si>
  <si>
    <t>Library</t>
  </si>
  <si>
    <t>LCC Grant</t>
  </si>
  <si>
    <t>Neighbourhood Plan</t>
  </si>
  <si>
    <t>Plan Preparation Costs</t>
  </si>
  <si>
    <t>Professional Fees</t>
  </si>
  <si>
    <t>Localities Grant</t>
  </si>
  <si>
    <t>NET TOTAL</t>
  </si>
  <si>
    <t xml:space="preserve"> Defibrillator</t>
  </si>
  <si>
    <t>Balance B/Fwd 1st April</t>
  </si>
  <si>
    <t>Balance C/Fwd 31st March</t>
  </si>
  <si>
    <t>AWP Sinking Fund Contribution</t>
  </si>
  <si>
    <t>Earmarked Reserves</t>
  </si>
  <si>
    <t>Unrestricted</t>
  </si>
  <si>
    <t>Council Tax</t>
  </si>
  <si>
    <t>Council Tax Base (Band D Properties)</t>
  </si>
  <si>
    <t>Council Tax (Band D)</t>
  </si>
  <si>
    <t>% Change</t>
  </si>
  <si>
    <t>2016-17           Budget</t>
  </si>
  <si>
    <t>2016-17          Outturn</t>
  </si>
  <si>
    <t>2017-18           Budget</t>
  </si>
  <si>
    <t>Surplus/Deficit(-)</t>
  </si>
  <si>
    <t>Cover for vacancy FM/SDO. Additional hours Neighbourhood Plan.</t>
  </si>
  <si>
    <t>Additional hours Neighbourhood Plan.</t>
  </si>
  <si>
    <t>Sport England Agreement new pitches.</t>
  </si>
  <si>
    <t>Contingency</t>
  </si>
  <si>
    <t>FM/SDO Salary (Bradgate)</t>
  </si>
  <si>
    <t>FM/SDO NI (Bradgate)</t>
  </si>
  <si>
    <t>Employers Pension Contribution (Prescott)</t>
  </si>
  <si>
    <t>FM/SDO (Prescott)</t>
  </si>
  <si>
    <t>Admin Fee for Childcare Vouchers (Bradgate)</t>
  </si>
  <si>
    <t>FM/SDO NI (Prescott)</t>
  </si>
  <si>
    <t>New contract.</t>
  </si>
  <si>
    <t>Leaflets</t>
  </si>
  <si>
    <t>All Weather Pitch Refurbishment</t>
  </si>
  <si>
    <t>New investments.</t>
  </si>
  <si>
    <t>Lower interest rates.</t>
  </si>
  <si>
    <t>Rent Review</t>
  </si>
  <si>
    <t>Comments 2017-18</t>
  </si>
  <si>
    <t>HDC S106 Acoustic Curtains</t>
  </si>
  <si>
    <t>HDC Grant Vehicle Speed Sign</t>
  </si>
  <si>
    <t>Smeeton Westerby PC Contrib.Vehicle Speed Indicator</t>
  </si>
  <si>
    <t>HDC S106 Grant AWP Refurbishment</t>
  </si>
  <si>
    <t>Football Foundation Grant AWP Refurbishment</t>
  </si>
  <si>
    <t>Publicity/Events</t>
  </si>
  <si>
    <t>Data Entry</t>
  </si>
  <si>
    <t>Grounds Maintenance Operative</t>
  </si>
  <si>
    <t>Adiitional hours.</t>
  </si>
  <si>
    <t>Additional hours</t>
  </si>
  <si>
    <t>New windows and lights</t>
  </si>
  <si>
    <t>CRB/DBS</t>
  </si>
  <si>
    <t>May use external coach</t>
  </si>
  <si>
    <t>Look to run in Summer</t>
  </si>
  <si>
    <t>Cancelled</t>
  </si>
  <si>
    <t>Personal Trainer Booking</t>
  </si>
  <si>
    <t>Personal Trainer</t>
  </si>
  <si>
    <t>FAFC Café</t>
  </si>
  <si>
    <t>FAFC Café £15 x 10</t>
  </si>
  <si>
    <t>Bsed on regulars</t>
  </si>
  <si>
    <t>Based on regulars</t>
  </si>
  <si>
    <t>48 weeks @ £11. VAT £88</t>
  </si>
  <si>
    <t>New deals to be negotiated</t>
  </si>
  <si>
    <t>Lower numbers to sessions</t>
  </si>
  <si>
    <t>Session has finished.</t>
  </si>
  <si>
    <t>Extra sessions.</t>
  </si>
  <si>
    <t>Includes forever fit and netabll bookings</t>
  </si>
  <si>
    <t>Anticipated Netball booking</t>
  </si>
  <si>
    <t>Matchfit</t>
  </si>
  <si>
    <t>New contract</t>
  </si>
  <si>
    <t>Replacement of bollard (insurance)</t>
  </si>
  <si>
    <t>New Bench</t>
  </si>
  <si>
    <t>For repair &amp; maintenance</t>
  </si>
  <si>
    <t>17 games @ £25</t>
  </si>
  <si>
    <t>Vandalism</t>
  </si>
  <si>
    <t>3G Pitch Maintenance</t>
  </si>
  <si>
    <t>No Additional Bookings</t>
  </si>
  <si>
    <t>Little take up</t>
  </si>
  <si>
    <t>25 sessiosn @ £15.42</t>
  </si>
  <si>
    <t>12 x £116.57</t>
  </si>
  <si>
    <t>carnival</t>
  </si>
  <si>
    <t>container lease</t>
  </si>
  <si>
    <t>£25 per quarter</t>
  </si>
  <si>
    <t>Masters using old senior</t>
  </si>
  <si>
    <t>tree lopping, skatepark repairs</t>
  </si>
  <si>
    <t xml:space="preserve">Less days and less people </t>
  </si>
  <si>
    <t>&lt;--------------Expenditure------------&gt;</t>
  </si>
  <si>
    <t xml:space="preserve">  &lt;--------------Income------------&gt;</t>
  </si>
  <si>
    <t>Contribution Bench/Insurance Claim Bollards</t>
  </si>
  <si>
    <t>Replacement Laptop</t>
  </si>
  <si>
    <t>No TT coach; Ballroom 45 wks x £40</t>
  </si>
  <si>
    <t>New bowls mat not purchased due to reduced numbers.</t>
  </si>
  <si>
    <t>TT balls, shutlles, TT Nets, multi skill equipment</t>
  </si>
  <si>
    <t>Extra collections due to football tournaments. Green waste.</t>
  </si>
  <si>
    <t>Two licences required</t>
  </si>
  <si>
    <t>Matrix weekly class finished October</t>
  </si>
  <si>
    <t>Extra bags of loam work to outfield</t>
  </si>
  <si>
    <t>Top dressing, fertiliser, herbicide and verti-draining</t>
  </si>
  <si>
    <t xml:space="preserve">Small income before 3G installed </t>
  </si>
  <si>
    <t>Beanbags</t>
  </si>
  <si>
    <t>No provision to continue beyond 31st March 2017</t>
  </si>
  <si>
    <t>Revised sinking fund contribution.</t>
  </si>
  <si>
    <t>UK Youth</t>
  </si>
  <si>
    <t>1.99% in Council Tax</t>
  </si>
  <si>
    <t>Budget</t>
  </si>
</sst>
</file>

<file path=xl/styles.xml><?xml version="1.0" encoding="utf-8"?>
<styleSheet xmlns="http://schemas.openxmlformats.org/spreadsheetml/2006/main">
  <numFmts count="4">
    <numFmt numFmtId="164" formatCode="[$£-809]#,##0.00;[$£-809]\-#,##0.00"/>
    <numFmt numFmtId="165" formatCode="&quot;£&quot;#,##0"/>
    <numFmt numFmtId="166" formatCode="&quot;£&quot;#,##0.00"/>
    <numFmt numFmtId="167" formatCode="#,##0.0"/>
  </numFmts>
  <fonts count="10">
    <font>
      <sz val="10"/>
      <color indexed="8"/>
      <name val="ARIAL"/>
      <charset val="1"/>
    </font>
    <font>
      <sz val="8"/>
      <color indexed="8"/>
      <name val="ARIAL"/>
      <charset val="1"/>
    </font>
    <font>
      <b/>
      <u/>
      <sz val="8"/>
      <color indexed="8"/>
      <name val="ARIAL"/>
      <charset val="1"/>
    </font>
    <font>
      <b/>
      <sz val="8"/>
      <color indexed="8"/>
      <name val="ARIAL"/>
      <charset val="1"/>
    </font>
    <font>
      <sz val="8"/>
      <name val="ARIAL"/>
      <charset val="1"/>
    </font>
    <font>
      <sz val="14"/>
      <color indexed="8"/>
      <name val="ARIAL"/>
      <charset val="1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37">
    <xf numFmtId="0" fontId="0" fillId="0" borderId="0" xfId="0">
      <alignment vertical="top"/>
    </xf>
    <xf numFmtId="0" fontId="2" fillId="0" borderId="0" xfId="0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 wrapText="1" readingOrder="1"/>
    </xf>
    <xf numFmtId="3" fontId="1" fillId="0" borderId="0" xfId="0" applyNumberFormat="1" applyFont="1">
      <alignment vertical="top"/>
    </xf>
    <xf numFmtId="3" fontId="1" fillId="0" borderId="0" xfId="0" applyNumberFormat="1" applyFont="1" applyBorder="1">
      <alignment vertical="top"/>
    </xf>
    <xf numFmtId="3" fontId="6" fillId="0" borderId="1" xfId="0" applyNumberFormat="1" applyFont="1" applyBorder="1">
      <alignment vertical="top"/>
    </xf>
    <xf numFmtId="165" fontId="6" fillId="0" borderId="1" xfId="0" applyNumberFormat="1" applyFont="1" applyBorder="1">
      <alignment vertical="top"/>
    </xf>
    <xf numFmtId="3" fontId="6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3" fontId="8" fillId="0" borderId="0" xfId="0" applyNumberFormat="1" applyFo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>
      <alignment vertical="top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165" fontId="6" fillId="0" borderId="0" xfId="0" applyNumberFormat="1" applyFont="1" applyBorder="1">
      <alignment vertical="top"/>
    </xf>
    <xf numFmtId="165" fontId="6" fillId="0" borderId="2" xfId="0" applyNumberFormat="1" applyFont="1" applyBorder="1">
      <alignment vertical="top"/>
    </xf>
    <xf numFmtId="165" fontId="1" fillId="0" borderId="0" xfId="0" applyNumberFormat="1" applyFont="1">
      <alignment vertical="top"/>
    </xf>
    <xf numFmtId="166" fontId="1" fillId="0" borderId="0" xfId="0" applyNumberFormat="1" applyFont="1">
      <alignment vertical="top"/>
    </xf>
    <xf numFmtId="10" fontId="1" fillId="0" borderId="0" xfId="0" applyNumberFormat="1" applyFont="1">
      <alignment vertical="top"/>
    </xf>
    <xf numFmtId="167" fontId="1" fillId="0" borderId="0" xfId="0" applyNumberFormat="1" applyFont="1">
      <alignment vertical="top"/>
    </xf>
    <xf numFmtId="166" fontId="6" fillId="0" borderId="0" xfId="0" applyNumberFormat="1" applyFont="1">
      <alignment vertical="top"/>
    </xf>
    <xf numFmtId="166" fontId="6" fillId="0" borderId="1" xfId="0" applyNumberFormat="1" applyFont="1" applyBorder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5"/>
  <sheetViews>
    <sheetView tabSelected="1" workbookViewId="0">
      <pane xSplit="18" ySplit="10" topLeftCell="S312" activePane="bottomRight" state="frozen"/>
      <selection pane="topRight" activeCell="R1" sqref="R1"/>
      <selection pane="bottomLeft" activeCell="A11" sqref="A11"/>
      <selection pane="bottomRight" activeCell="T315" sqref="T315"/>
    </sheetView>
  </sheetViews>
  <sheetFormatPr defaultColWidth="6.85546875" defaultRowHeight="12.75" customHeight="1"/>
  <cols>
    <col min="1" max="1" width="9" style="5" hidden="1" customWidth="1"/>
    <col min="2" max="2" width="10.85546875" style="5" customWidth="1"/>
    <col min="3" max="3" width="2.28515625" style="5" customWidth="1"/>
    <col min="4" max="4" width="1.140625" style="5" customWidth="1"/>
    <col min="5" max="5" width="6.28515625" style="5" customWidth="1"/>
    <col min="6" max="6" width="1.140625" style="5" customWidth="1"/>
    <col min="7" max="9" width="4.5703125" style="5" customWidth="1"/>
    <col min="10" max="10" width="2.5703125" style="5" customWidth="1"/>
    <col min="11" max="11" width="2.7109375" style="5" customWidth="1"/>
    <col min="12" max="12" width="7.85546875" style="5" customWidth="1"/>
    <col min="13" max="13" width="9.28515625" style="5" customWidth="1"/>
    <col min="14" max="14" width="9.28515625" style="5" hidden="1" customWidth="1"/>
    <col min="15" max="17" width="9.28515625" style="5" customWidth="1"/>
    <col min="18" max="18" width="9.28515625" style="5" hidden="1" customWidth="1"/>
    <col min="19" max="20" width="9.28515625" style="5" customWidth="1"/>
    <col min="21" max="21" width="21.28515625" style="4" customWidth="1"/>
    <col min="22" max="22" width="19.85546875" style="4" customWidth="1"/>
    <col min="23" max="24" width="0" style="5" hidden="1" customWidth="1"/>
    <col min="25" max="16384" width="6.85546875" style="5"/>
  </cols>
  <sheetData>
    <row r="1" spans="2:24" ht="18" customHeight="1"/>
    <row r="2" spans="2:24" ht="18" customHeight="1"/>
    <row r="3" spans="2:24" ht="18" customHeight="1">
      <c r="C3" s="33" t="s">
        <v>293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4" ht="18" customHeight="1">
      <c r="C4" s="33" t="s">
        <v>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4" ht="18" customHeight="1"/>
    <row r="6" spans="2:24" ht="18" customHeight="1">
      <c r="M6" s="34" t="s">
        <v>276</v>
      </c>
      <c r="N6" s="34"/>
      <c r="O6" s="34"/>
      <c r="P6" s="34"/>
      <c r="Q6" s="34" t="s">
        <v>275</v>
      </c>
      <c r="R6" s="34"/>
      <c r="S6" s="34"/>
      <c r="T6" s="34"/>
      <c r="U6" s="35" t="s">
        <v>1</v>
      </c>
      <c r="V6" s="35" t="s">
        <v>228</v>
      </c>
    </row>
    <row r="7" spans="2:24" ht="36" customHeight="1">
      <c r="B7" s="14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4" t="s">
        <v>3</v>
      </c>
      <c r="N7" s="14" t="s">
        <v>4</v>
      </c>
      <c r="O7" s="14" t="s">
        <v>5</v>
      </c>
      <c r="P7" s="14" t="s">
        <v>6</v>
      </c>
      <c r="Q7" s="14" t="s">
        <v>3</v>
      </c>
      <c r="R7" s="14" t="s">
        <v>7</v>
      </c>
      <c r="S7" s="14" t="s">
        <v>5</v>
      </c>
      <c r="T7" s="14" t="s">
        <v>6</v>
      </c>
      <c r="U7" s="35"/>
      <c r="V7" s="35"/>
    </row>
    <row r="8" spans="2:24" ht="18.75" customHeight="1">
      <c r="D8" s="29" t="s">
        <v>8</v>
      </c>
      <c r="E8" s="28"/>
      <c r="F8" s="28"/>
      <c r="G8" s="28"/>
      <c r="H8" s="28"/>
      <c r="I8" s="28"/>
      <c r="J8" s="28"/>
      <c r="K8" s="28"/>
    </row>
    <row r="9" spans="2:24" ht="18.75" customHeight="1">
      <c r="D9" s="32" t="s">
        <v>9</v>
      </c>
      <c r="E9" s="28"/>
      <c r="F9" s="28"/>
      <c r="G9" s="28"/>
      <c r="H9" s="28"/>
      <c r="I9" s="28"/>
    </row>
    <row r="10" spans="2:24" ht="18.75" customHeight="1">
      <c r="E10" s="1" t="s">
        <v>10</v>
      </c>
      <c r="G10" s="29" t="s">
        <v>11</v>
      </c>
      <c r="H10" s="28"/>
      <c r="J10" s="1"/>
      <c r="K10" s="1"/>
      <c r="L10" s="1"/>
    </row>
    <row r="11" spans="2:24" ht="18.75" customHeight="1">
      <c r="B11" s="24"/>
      <c r="E11" s="2">
        <v>6</v>
      </c>
      <c r="G11" s="27" t="s">
        <v>13</v>
      </c>
      <c r="H11" s="28"/>
      <c r="I11" s="28"/>
      <c r="J11" s="28"/>
      <c r="K11" s="28"/>
      <c r="L11" s="28"/>
      <c r="M11" s="7">
        <v>0</v>
      </c>
      <c r="N11" s="7">
        <v>0</v>
      </c>
      <c r="O11" s="7">
        <v>0</v>
      </c>
      <c r="P11" s="7">
        <v>0</v>
      </c>
      <c r="Q11" s="7">
        <v>1200</v>
      </c>
      <c r="R11" s="7">
        <v>1360</v>
      </c>
      <c r="S11" s="7">
        <v>1360</v>
      </c>
      <c r="T11" s="7">
        <v>1400</v>
      </c>
      <c r="U11" s="12"/>
      <c r="V11" s="12"/>
      <c r="W11" s="7">
        <f t="shared" ref="W11:W72" si="0">SUM(Q11-S11-M11+O11)</f>
        <v>-160</v>
      </c>
      <c r="X11" s="7">
        <f>SUM(Q11-T11-M11+P11)</f>
        <v>-200</v>
      </c>
    </row>
    <row r="12" spans="2:24" ht="18.75" customHeight="1">
      <c r="B12" s="24"/>
      <c r="E12" s="2">
        <v>7</v>
      </c>
      <c r="G12" s="27" t="s">
        <v>14</v>
      </c>
      <c r="H12" s="28"/>
      <c r="I12" s="28"/>
      <c r="J12" s="28"/>
      <c r="K12" s="28"/>
      <c r="L12" s="28"/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12"/>
      <c r="V12" s="12"/>
      <c r="W12" s="7">
        <f t="shared" si="0"/>
        <v>0</v>
      </c>
      <c r="X12" s="7">
        <f t="shared" ref="X12:X73" si="1">SUM(Q12-T12-M12+P12)</f>
        <v>0</v>
      </c>
    </row>
    <row r="13" spans="2:24" ht="48" customHeight="1">
      <c r="B13" s="24"/>
      <c r="E13" s="2">
        <v>9</v>
      </c>
      <c r="G13" s="27" t="s">
        <v>15</v>
      </c>
      <c r="H13" s="28"/>
      <c r="I13" s="28"/>
      <c r="J13" s="28"/>
      <c r="K13" s="28"/>
      <c r="L13" s="28"/>
      <c r="M13" s="7">
        <v>0</v>
      </c>
      <c r="N13" s="7">
        <v>0</v>
      </c>
      <c r="O13" s="7">
        <v>0</v>
      </c>
      <c r="P13" s="7">
        <v>0</v>
      </c>
      <c r="Q13" s="7">
        <v>4350</v>
      </c>
      <c r="R13" s="7">
        <v>4600.79</v>
      </c>
      <c r="S13" s="7">
        <v>6360</v>
      </c>
      <c r="T13" s="7">
        <v>5520</v>
      </c>
      <c r="U13" s="12" t="s">
        <v>212</v>
      </c>
      <c r="V13" s="12" t="s">
        <v>213</v>
      </c>
      <c r="W13" s="7">
        <f t="shared" si="0"/>
        <v>-2010</v>
      </c>
      <c r="X13" s="7">
        <f t="shared" si="1"/>
        <v>-1170</v>
      </c>
    </row>
    <row r="14" spans="2:24" ht="18.75" customHeight="1">
      <c r="B14" s="24"/>
      <c r="E14" s="2">
        <v>12</v>
      </c>
      <c r="G14" s="27" t="s">
        <v>16</v>
      </c>
      <c r="H14" s="28"/>
      <c r="I14" s="28"/>
      <c r="J14" s="28"/>
      <c r="K14" s="28"/>
      <c r="L14" s="28"/>
      <c r="M14" s="7">
        <v>0</v>
      </c>
      <c r="N14" s="7">
        <v>0</v>
      </c>
      <c r="O14" s="7">
        <v>0</v>
      </c>
      <c r="P14" s="7">
        <v>0</v>
      </c>
      <c r="Q14" s="7">
        <v>12200</v>
      </c>
      <c r="R14" s="7">
        <v>8068.65</v>
      </c>
      <c r="S14" s="7">
        <v>12300</v>
      </c>
      <c r="T14" s="7">
        <v>12420</v>
      </c>
      <c r="U14" s="12"/>
      <c r="V14" s="12"/>
      <c r="W14" s="7">
        <f t="shared" si="0"/>
        <v>-100</v>
      </c>
      <c r="X14" s="7">
        <f t="shared" si="1"/>
        <v>-220</v>
      </c>
    </row>
    <row r="15" spans="2:24" ht="18.75" customHeight="1">
      <c r="B15" s="24"/>
      <c r="E15" s="2">
        <v>15</v>
      </c>
      <c r="G15" s="27" t="s">
        <v>17</v>
      </c>
      <c r="H15" s="28"/>
      <c r="I15" s="28"/>
      <c r="J15" s="28"/>
      <c r="K15" s="28"/>
      <c r="L15" s="28"/>
      <c r="M15" s="7">
        <v>0</v>
      </c>
      <c r="N15" s="7">
        <v>0</v>
      </c>
      <c r="O15" s="7">
        <v>0</v>
      </c>
      <c r="P15" s="7">
        <v>0</v>
      </c>
      <c r="Q15" s="7">
        <v>100</v>
      </c>
      <c r="R15" s="7">
        <v>0</v>
      </c>
      <c r="S15" s="7">
        <v>0</v>
      </c>
      <c r="T15" s="7">
        <v>0</v>
      </c>
      <c r="U15" s="12"/>
      <c r="V15" s="12"/>
      <c r="W15" s="7">
        <f t="shared" si="0"/>
        <v>100</v>
      </c>
      <c r="X15" s="7">
        <f t="shared" si="1"/>
        <v>100</v>
      </c>
    </row>
    <row r="16" spans="2:24" ht="18.75" customHeight="1">
      <c r="B16" s="24"/>
      <c r="E16" s="2">
        <v>18</v>
      </c>
      <c r="G16" s="27" t="s">
        <v>18</v>
      </c>
      <c r="H16" s="28"/>
      <c r="I16" s="28"/>
      <c r="J16" s="28"/>
      <c r="K16" s="28"/>
      <c r="L16" s="28"/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12"/>
      <c r="V16" s="12"/>
      <c r="W16" s="7">
        <f t="shared" si="0"/>
        <v>0</v>
      </c>
      <c r="X16" s="7">
        <f t="shared" si="1"/>
        <v>0</v>
      </c>
    </row>
    <row r="17" spans="2:24" ht="18.75" customHeight="1">
      <c r="B17" s="24"/>
      <c r="E17" s="2">
        <v>21</v>
      </c>
      <c r="G17" s="27" t="s">
        <v>19</v>
      </c>
      <c r="H17" s="28"/>
      <c r="I17" s="28"/>
      <c r="J17" s="28"/>
      <c r="K17" s="28"/>
      <c r="L17" s="28"/>
      <c r="M17" s="7">
        <v>0</v>
      </c>
      <c r="N17" s="7">
        <v>0</v>
      </c>
      <c r="O17" s="7">
        <v>0</v>
      </c>
      <c r="P17" s="7">
        <v>0</v>
      </c>
      <c r="Q17" s="7">
        <v>40</v>
      </c>
      <c r="R17" s="7">
        <v>35</v>
      </c>
      <c r="S17" s="7">
        <v>40</v>
      </c>
      <c r="T17" s="7">
        <v>40</v>
      </c>
      <c r="U17" s="12"/>
      <c r="V17" s="12"/>
      <c r="W17" s="7">
        <f t="shared" si="0"/>
        <v>0</v>
      </c>
      <c r="X17" s="7">
        <f t="shared" si="1"/>
        <v>0</v>
      </c>
    </row>
    <row r="18" spans="2:24" ht="18.75" customHeight="1">
      <c r="B18" s="24"/>
      <c r="E18" s="2">
        <v>24</v>
      </c>
      <c r="G18" s="27" t="s">
        <v>20</v>
      </c>
      <c r="H18" s="28"/>
      <c r="I18" s="28"/>
      <c r="J18" s="28"/>
      <c r="K18" s="28"/>
      <c r="L18" s="28"/>
      <c r="M18" s="7">
        <v>0</v>
      </c>
      <c r="N18" s="7">
        <v>0</v>
      </c>
      <c r="O18" s="7">
        <v>0</v>
      </c>
      <c r="P18" s="7">
        <v>0</v>
      </c>
      <c r="Q18" s="7">
        <v>1500</v>
      </c>
      <c r="R18" s="7">
        <v>100</v>
      </c>
      <c r="S18" s="7">
        <v>1500</v>
      </c>
      <c r="T18" s="7">
        <v>1500</v>
      </c>
      <c r="U18" s="12"/>
      <c r="V18" s="12"/>
      <c r="W18" s="7">
        <f t="shared" si="0"/>
        <v>0</v>
      </c>
      <c r="X18" s="7">
        <f t="shared" si="1"/>
        <v>0</v>
      </c>
    </row>
    <row r="19" spans="2:24" ht="18.75" customHeight="1">
      <c r="B19" s="24"/>
      <c r="E19" s="2">
        <v>27</v>
      </c>
      <c r="G19" s="27" t="s">
        <v>21</v>
      </c>
      <c r="H19" s="28"/>
      <c r="I19" s="28"/>
      <c r="J19" s="28"/>
      <c r="K19" s="28"/>
      <c r="L19" s="28"/>
      <c r="M19" s="7">
        <v>0</v>
      </c>
      <c r="N19" s="7">
        <v>0</v>
      </c>
      <c r="O19" s="7">
        <v>0</v>
      </c>
      <c r="P19" s="7">
        <v>0</v>
      </c>
      <c r="Q19" s="7">
        <v>540</v>
      </c>
      <c r="R19" s="7">
        <v>367.2</v>
      </c>
      <c r="S19" s="7">
        <v>550</v>
      </c>
      <c r="T19" s="7">
        <v>560</v>
      </c>
      <c r="U19" s="12"/>
      <c r="V19" s="12"/>
      <c r="W19" s="7">
        <f t="shared" si="0"/>
        <v>-10</v>
      </c>
      <c r="X19" s="7">
        <f t="shared" si="1"/>
        <v>-20</v>
      </c>
    </row>
    <row r="20" spans="2:24" ht="18.75" customHeight="1">
      <c r="B20" s="24"/>
      <c r="E20" s="2">
        <v>29</v>
      </c>
      <c r="G20" s="27" t="s">
        <v>22</v>
      </c>
      <c r="H20" s="28"/>
      <c r="I20" s="28"/>
      <c r="J20" s="28"/>
      <c r="K20" s="28"/>
      <c r="L20" s="28"/>
      <c r="M20" s="7">
        <v>0</v>
      </c>
      <c r="N20" s="7">
        <v>0</v>
      </c>
      <c r="O20" s="7">
        <v>0</v>
      </c>
      <c r="P20" s="7">
        <v>0</v>
      </c>
      <c r="Q20" s="7">
        <v>690</v>
      </c>
      <c r="R20" s="7">
        <v>685</v>
      </c>
      <c r="S20" s="7">
        <v>690</v>
      </c>
      <c r="T20" s="7">
        <v>690</v>
      </c>
      <c r="U20" s="12"/>
      <c r="V20" s="12"/>
      <c r="W20" s="7">
        <f t="shared" si="0"/>
        <v>0</v>
      </c>
      <c r="X20" s="7">
        <f t="shared" si="1"/>
        <v>0</v>
      </c>
    </row>
    <row r="21" spans="2:24" ht="18.75" customHeight="1">
      <c r="B21" s="24"/>
      <c r="E21" s="2">
        <v>30</v>
      </c>
      <c r="G21" s="27" t="s">
        <v>23</v>
      </c>
      <c r="H21" s="28"/>
      <c r="I21" s="28"/>
      <c r="J21" s="28"/>
      <c r="K21" s="28"/>
      <c r="L21" s="28"/>
      <c r="M21" s="7">
        <v>0</v>
      </c>
      <c r="N21" s="7"/>
      <c r="O21" s="7">
        <v>0</v>
      </c>
      <c r="P21" s="7">
        <v>0</v>
      </c>
      <c r="Q21" s="7">
        <v>9000</v>
      </c>
      <c r="R21" s="7">
        <v>9415.6</v>
      </c>
      <c r="S21" s="7">
        <v>9420</v>
      </c>
      <c r="T21" s="7">
        <v>9600</v>
      </c>
      <c r="U21" s="12"/>
      <c r="V21" s="12"/>
      <c r="W21" s="7">
        <f t="shared" si="0"/>
        <v>-420</v>
      </c>
      <c r="X21" s="7">
        <f t="shared" si="1"/>
        <v>-600</v>
      </c>
    </row>
    <row r="22" spans="2:24" ht="18.75" customHeight="1">
      <c r="B22" s="24"/>
      <c r="E22" s="2">
        <v>33</v>
      </c>
      <c r="G22" s="27" t="s">
        <v>24</v>
      </c>
      <c r="H22" s="28"/>
      <c r="I22" s="28"/>
      <c r="J22" s="28"/>
      <c r="K22" s="28"/>
      <c r="L22" s="28"/>
      <c r="M22" s="7">
        <v>0</v>
      </c>
      <c r="N22" s="7">
        <v>0</v>
      </c>
      <c r="O22" s="7">
        <v>0</v>
      </c>
      <c r="P22" s="7">
        <v>0</v>
      </c>
      <c r="Q22" s="7">
        <v>290</v>
      </c>
      <c r="R22" s="7">
        <v>121</v>
      </c>
      <c r="S22" s="7">
        <v>240</v>
      </c>
      <c r="T22" s="7">
        <v>300</v>
      </c>
      <c r="U22" s="12"/>
      <c r="V22" s="12"/>
      <c r="W22" s="7">
        <f t="shared" si="0"/>
        <v>50</v>
      </c>
      <c r="X22" s="7">
        <f t="shared" si="1"/>
        <v>-10</v>
      </c>
    </row>
    <row r="23" spans="2:24" ht="18.75" customHeight="1">
      <c r="B23" s="24"/>
      <c r="E23" s="2">
        <v>34</v>
      </c>
      <c r="G23" s="27" t="s">
        <v>25</v>
      </c>
      <c r="H23" s="28"/>
      <c r="I23" s="28"/>
      <c r="J23" s="28"/>
      <c r="K23" s="28"/>
      <c r="L23" s="28"/>
      <c r="M23" s="7">
        <v>0</v>
      </c>
      <c r="N23" s="7">
        <v>0</v>
      </c>
      <c r="O23" s="7">
        <v>0</v>
      </c>
      <c r="P23" s="7">
        <v>0</v>
      </c>
      <c r="Q23" s="7">
        <v>100</v>
      </c>
      <c r="R23" s="7">
        <v>44.55</v>
      </c>
      <c r="S23" s="7">
        <v>50</v>
      </c>
      <c r="T23" s="7">
        <v>100</v>
      </c>
      <c r="U23" s="12"/>
      <c r="V23" s="12"/>
      <c r="W23" s="7">
        <f t="shared" si="0"/>
        <v>50</v>
      </c>
      <c r="X23" s="7">
        <f t="shared" si="1"/>
        <v>0</v>
      </c>
    </row>
    <row r="24" spans="2:24" ht="18.75" customHeight="1">
      <c r="B24" s="24"/>
      <c r="E24" s="2">
        <v>40</v>
      </c>
      <c r="G24" s="27" t="s">
        <v>26</v>
      </c>
      <c r="H24" s="28"/>
      <c r="I24" s="28"/>
      <c r="J24" s="28"/>
      <c r="K24" s="28"/>
      <c r="L24" s="28"/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12"/>
      <c r="V24" s="12"/>
      <c r="W24" s="7">
        <f t="shared" si="0"/>
        <v>0</v>
      </c>
      <c r="X24" s="7">
        <f t="shared" si="1"/>
        <v>0</v>
      </c>
    </row>
    <row r="25" spans="2:24" ht="18.75" customHeight="1">
      <c r="B25" s="24"/>
      <c r="E25" s="2">
        <v>42</v>
      </c>
      <c r="G25" s="27" t="s">
        <v>27</v>
      </c>
      <c r="H25" s="28"/>
      <c r="I25" s="28"/>
      <c r="J25" s="28"/>
      <c r="K25" s="28"/>
      <c r="L25" s="28"/>
      <c r="M25" s="7">
        <v>0</v>
      </c>
      <c r="N25" s="7">
        <v>0</v>
      </c>
      <c r="O25" s="7">
        <v>0</v>
      </c>
      <c r="P25" s="7">
        <v>0</v>
      </c>
      <c r="Q25" s="7">
        <v>50</v>
      </c>
      <c r="R25" s="7">
        <v>0</v>
      </c>
      <c r="S25" s="7">
        <v>40</v>
      </c>
      <c r="T25" s="7">
        <v>50</v>
      </c>
      <c r="U25" s="12"/>
      <c r="V25" s="12"/>
      <c r="W25" s="7">
        <f t="shared" si="0"/>
        <v>10</v>
      </c>
      <c r="X25" s="7">
        <f t="shared" si="1"/>
        <v>0</v>
      </c>
    </row>
    <row r="26" spans="2:24" ht="18.75" customHeight="1">
      <c r="B26" s="24"/>
      <c r="E26" s="2">
        <v>45</v>
      </c>
      <c r="G26" s="27" t="s">
        <v>28</v>
      </c>
      <c r="H26" s="28"/>
      <c r="I26" s="28"/>
      <c r="J26" s="28"/>
      <c r="K26" s="28"/>
      <c r="L26" s="28"/>
      <c r="M26" s="7">
        <v>0</v>
      </c>
      <c r="N26" s="7">
        <v>0</v>
      </c>
      <c r="O26" s="7">
        <v>0</v>
      </c>
      <c r="P26" s="7">
        <v>0</v>
      </c>
      <c r="Q26" s="7">
        <v>200</v>
      </c>
      <c r="R26" s="7">
        <v>0</v>
      </c>
      <c r="S26" s="7">
        <v>0</v>
      </c>
      <c r="T26" s="7">
        <v>100</v>
      </c>
      <c r="U26" s="12"/>
      <c r="V26" s="12"/>
      <c r="W26" s="7">
        <f t="shared" si="0"/>
        <v>200</v>
      </c>
      <c r="X26" s="7">
        <f t="shared" si="1"/>
        <v>100</v>
      </c>
    </row>
    <row r="27" spans="2:24" ht="18.75" customHeight="1">
      <c r="B27" s="24"/>
      <c r="E27" s="2">
        <v>48</v>
      </c>
      <c r="G27" s="27" t="s">
        <v>29</v>
      </c>
      <c r="H27" s="28"/>
      <c r="I27" s="28"/>
      <c r="J27" s="28"/>
      <c r="K27" s="28"/>
      <c r="L27" s="28"/>
      <c r="M27" s="7">
        <v>0</v>
      </c>
      <c r="N27" s="7">
        <v>0</v>
      </c>
      <c r="O27" s="7">
        <v>0</v>
      </c>
      <c r="P27" s="7">
        <v>0</v>
      </c>
      <c r="Q27" s="7">
        <v>150</v>
      </c>
      <c r="R27" s="7">
        <v>32.69</v>
      </c>
      <c r="S27" s="7">
        <v>150</v>
      </c>
      <c r="T27" s="7">
        <v>150</v>
      </c>
      <c r="U27" s="12"/>
      <c r="V27" s="12"/>
      <c r="W27" s="7">
        <f t="shared" si="0"/>
        <v>0</v>
      </c>
      <c r="X27" s="7">
        <f t="shared" si="1"/>
        <v>0</v>
      </c>
    </row>
    <row r="28" spans="2:24" ht="26.25" customHeight="1">
      <c r="B28" s="24"/>
      <c r="E28" s="2">
        <v>50</v>
      </c>
      <c r="G28" s="27" t="s">
        <v>30</v>
      </c>
      <c r="H28" s="28"/>
      <c r="I28" s="28"/>
      <c r="J28" s="28"/>
      <c r="K28" s="28"/>
      <c r="L28" s="28"/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5.95</v>
      </c>
      <c r="S28" s="7">
        <v>30</v>
      </c>
      <c r="T28" s="7">
        <v>60</v>
      </c>
      <c r="U28" s="12"/>
      <c r="V28" s="12"/>
      <c r="W28" s="7">
        <f t="shared" si="0"/>
        <v>-30</v>
      </c>
      <c r="X28" s="7">
        <f t="shared" si="1"/>
        <v>-60</v>
      </c>
    </row>
    <row r="29" spans="2:24" ht="18.75" customHeight="1">
      <c r="B29" s="24"/>
      <c r="E29" s="2">
        <v>54</v>
      </c>
      <c r="G29" s="27" t="s">
        <v>31</v>
      </c>
      <c r="H29" s="28"/>
      <c r="I29" s="28"/>
      <c r="J29" s="28"/>
      <c r="K29" s="28"/>
      <c r="L29" s="28"/>
      <c r="M29" s="7">
        <v>0</v>
      </c>
      <c r="N29" s="7">
        <v>0</v>
      </c>
      <c r="O29" s="7">
        <v>0</v>
      </c>
      <c r="P29" s="7">
        <v>0</v>
      </c>
      <c r="Q29" s="7">
        <v>60</v>
      </c>
      <c r="R29" s="7">
        <v>25.54</v>
      </c>
      <c r="S29" s="7">
        <v>50</v>
      </c>
      <c r="T29" s="7">
        <v>60</v>
      </c>
      <c r="U29" s="12"/>
      <c r="V29" s="12"/>
      <c r="W29" s="7">
        <f t="shared" si="0"/>
        <v>10</v>
      </c>
      <c r="X29" s="7">
        <f t="shared" si="1"/>
        <v>0</v>
      </c>
    </row>
    <row r="30" spans="2:24" ht="18.75" customHeight="1">
      <c r="B30" s="24"/>
      <c r="E30" s="2">
        <v>57</v>
      </c>
      <c r="G30" s="27" t="s">
        <v>32</v>
      </c>
      <c r="H30" s="28"/>
      <c r="I30" s="28"/>
      <c r="J30" s="28"/>
      <c r="K30" s="28"/>
      <c r="L30" s="28"/>
      <c r="M30" s="7">
        <v>0</v>
      </c>
      <c r="N30" s="7">
        <v>0</v>
      </c>
      <c r="O30" s="7">
        <v>0</v>
      </c>
      <c r="P30" s="7">
        <v>0</v>
      </c>
      <c r="Q30" s="7">
        <v>220</v>
      </c>
      <c r="R30" s="7">
        <v>210</v>
      </c>
      <c r="S30" s="7">
        <v>210</v>
      </c>
      <c r="T30" s="7">
        <v>220</v>
      </c>
      <c r="U30" s="12"/>
      <c r="V30" s="12"/>
      <c r="W30" s="7">
        <f t="shared" si="0"/>
        <v>10</v>
      </c>
      <c r="X30" s="7">
        <f t="shared" si="1"/>
        <v>0</v>
      </c>
    </row>
    <row r="31" spans="2:24" ht="18.75" customHeight="1">
      <c r="B31" s="24"/>
      <c r="E31" s="2">
        <v>59</v>
      </c>
      <c r="G31" s="27" t="s">
        <v>33</v>
      </c>
      <c r="H31" s="28"/>
      <c r="I31" s="28"/>
      <c r="J31" s="28"/>
      <c r="K31" s="28"/>
      <c r="L31" s="28"/>
      <c r="M31" s="7">
        <v>0</v>
      </c>
      <c r="N31" s="7">
        <v>0</v>
      </c>
      <c r="O31" s="7">
        <v>0</v>
      </c>
      <c r="P31" s="7">
        <v>0</v>
      </c>
      <c r="Q31" s="7">
        <v>130</v>
      </c>
      <c r="R31" s="7">
        <v>61.12</v>
      </c>
      <c r="S31" s="7">
        <v>100</v>
      </c>
      <c r="T31" s="7">
        <v>100</v>
      </c>
      <c r="U31" s="12"/>
      <c r="V31" s="12"/>
      <c r="W31" s="7">
        <f t="shared" si="0"/>
        <v>30</v>
      </c>
      <c r="X31" s="7">
        <f t="shared" si="1"/>
        <v>30</v>
      </c>
    </row>
    <row r="32" spans="2:24" ht="18.75" customHeight="1">
      <c r="B32" s="24"/>
      <c r="E32" s="2">
        <v>60</v>
      </c>
      <c r="G32" s="27" t="s">
        <v>34</v>
      </c>
      <c r="H32" s="28"/>
      <c r="I32" s="28"/>
      <c r="J32" s="28"/>
      <c r="K32" s="28"/>
      <c r="L32" s="28"/>
      <c r="M32" s="7">
        <v>0</v>
      </c>
      <c r="N32" s="7">
        <v>0</v>
      </c>
      <c r="O32" s="7">
        <v>0</v>
      </c>
      <c r="P32" s="7">
        <v>0</v>
      </c>
      <c r="Q32" s="7">
        <v>200</v>
      </c>
      <c r="R32" s="7">
        <v>248</v>
      </c>
      <c r="S32" s="7">
        <v>250</v>
      </c>
      <c r="T32" s="7">
        <v>250</v>
      </c>
      <c r="U32" s="12"/>
      <c r="V32" s="12"/>
      <c r="W32" s="7">
        <f t="shared" si="0"/>
        <v>-50</v>
      </c>
      <c r="X32" s="7">
        <f t="shared" si="1"/>
        <v>-50</v>
      </c>
    </row>
    <row r="33" spans="1:24" ht="18.75" customHeight="1">
      <c r="B33" s="24"/>
      <c r="E33" s="2">
        <v>63</v>
      </c>
      <c r="G33" s="27" t="s">
        <v>35</v>
      </c>
      <c r="H33" s="28"/>
      <c r="I33" s="28"/>
      <c r="J33" s="28"/>
      <c r="K33" s="28"/>
      <c r="L33" s="28"/>
      <c r="M33" s="7">
        <v>0</v>
      </c>
      <c r="N33" s="7">
        <v>0</v>
      </c>
      <c r="O33" s="7">
        <v>0</v>
      </c>
      <c r="P33" s="7">
        <v>0</v>
      </c>
      <c r="Q33" s="7">
        <v>50</v>
      </c>
      <c r="R33" s="7">
        <v>0</v>
      </c>
      <c r="S33" s="7">
        <v>50</v>
      </c>
      <c r="T33" s="7">
        <v>50</v>
      </c>
      <c r="U33" s="12"/>
      <c r="V33" s="12"/>
      <c r="W33" s="7">
        <f t="shared" si="0"/>
        <v>0</v>
      </c>
      <c r="X33" s="7">
        <f t="shared" si="1"/>
        <v>0</v>
      </c>
    </row>
    <row r="34" spans="1:24" ht="25.5" customHeight="1">
      <c r="B34" s="24"/>
      <c r="E34" s="2">
        <v>64</v>
      </c>
      <c r="G34" s="27" t="s">
        <v>36</v>
      </c>
      <c r="H34" s="28"/>
      <c r="I34" s="28"/>
      <c r="J34" s="28"/>
      <c r="K34" s="28"/>
      <c r="L34" s="28"/>
      <c r="M34" s="7">
        <v>0</v>
      </c>
      <c r="N34" s="7">
        <v>0</v>
      </c>
      <c r="O34" s="7">
        <v>0</v>
      </c>
      <c r="P34" s="7">
        <v>0</v>
      </c>
      <c r="Q34" s="7">
        <v>150</v>
      </c>
      <c r="R34" s="7">
        <v>0</v>
      </c>
      <c r="S34" s="7">
        <v>0</v>
      </c>
      <c r="T34" s="7">
        <v>150</v>
      </c>
      <c r="U34" s="12"/>
      <c r="V34" s="12"/>
      <c r="W34" s="7">
        <f t="shared" si="0"/>
        <v>150</v>
      </c>
      <c r="X34" s="7">
        <f t="shared" si="1"/>
        <v>0</v>
      </c>
    </row>
    <row r="35" spans="1:24" ht="18.75" customHeight="1">
      <c r="B35" s="24"/>
      <c r="E35" s="2">
        <v>66</v>
      </c>
      <c r="G35" s="27" t="s">
        <v>37</v>
      </c>
      <c r="H35" s="28"/>
      <c r="I35" s="28"/>
      <c r="J35" s="28"/>
      <c r="K35" s="28"/>
      <c r="L35" s="28"/>
      <c r="M35" s="7">
        <v>0</v>
      </c>
      <c r="N35" s="7">
        <v>0</v>
      </c>
      <c r="O35" s="7">
        <v>0</v>
      </c>
      <c r="P35" s="7">
        <v>0</v>
      </c>
      <c r="Q35" s="7">
        <v>30</v>
      </c>
      <c r="R35" s="7">
        <v>24</v>
      </c>
      <c r="S35" s="7">
        <v>30</v>
      </c>
      <c r="T35" s="7">
        <v>30</v>
      </c>
      <c r="U35" s="12"/>
      <c r="V35" s="12"/>
      <c r="W35" s="7">
        <f t="shared" si="0"/>
        <v>0</v>
      </c>
      <c r="X35" s="7">
        <f t="shared" si="1"/>
        <v>0</v>
      </c>
    </row>
    <row r="36" spans="1:24" ht="35.25" customHeight="1">
      <c r="B36" s="24"/>
      <c r="E36" s="2">
        <v>69</v>
      </c>
      <c r="G36" s="27" t="s">
        <v>38</v>
      </c>
      <c r="H36" s="28"/>
      <c r="I36" s="28"/>
      <c r="J36" s="28"/>
      <c r="K36" s="28"/>
      <c r="L36" s="28"/>
      <c r="M36" s="7">
        <v>0</v>
      </c>
      <c r="N36" s="7">
        <v>0</v>
      </c>
      <c r="O36" s="7">
        <v>0</v>
      </c>
      <c r="P36" s="7"/>
      <c r="Q36" s="7">
        <v>500</v>
      </c>
      <c r="R36" s="7">
        <v>0</v>
      </c>
      <c r="S36" s="7">
        <v>500</v>
      </c>
      <c r="T36" s="7">
        <v>500</v>
      </c>
      <c r="U36" s="12" t="s">
        <v>214</v>
      </c>
      <c r="V36" s="12" t="s">
        <v>215</v>
      </c>
      <c r="W36" s="7">
        <f t="shared" si="0"/>
        <v>0</v>
      </c>
      <c r="X36" s="7">
        <f t="shared" si="1"/>
        <v>0</v>
      </c>
    </row>
    <row r="37" spans="1:24" ht="18.75" customHeight="1">
      <c r="B37" s="24"/>
      <c r="E37" s="2">
        <v>72</v>
      </c>
      <c r="G37" s="27" t="s">
        <v>39</v>
      </c>
      <c r="H37" s="28"/>
      <c r="I37" s="28"/>
      <c r="J37" s="28"/>
      <c r="K37" s="28"/>
      <c r="L37" s="28"/>
      <c r="M37" s="7">
        <v>0</v>
      </c>
      <c r="N37" s="7">
        <v>0</v>
      </c>
      <c r="O37" s="7">
        <v>0</v>
      </c>
      <c r="P37" s="7">
        <v>0</v>
      </c>
      <c r="Q37" s="7">
        <v>110</v>
      </c>
      <c r="R37" s="7">
        <v>0</v>
      </c>
      <c r="S37" s="7">
        <v>110</v>
      </c>
      <c r="T37" s="7">
        <v>110</v>
      </c>
      <c r="U37" s="12"/>
      <c r="V37" s="12"/>
      <c r="W37" s="7">
        <f t="shared" si="0"/>
        <v>0</v>
      </c>
      <c r="X37" s="7">
        <f t="shared" si="1"/>
        <v>0</v>
      </c>
    </row>
    <row r="38" spans="1:24" ht="18.75" customHeight="1">
      <c r="B38" s="24"/>
      <c r="E38" s="2">
        <v>75</v>
      </c>
      <c r="G38" s="27" t="s">
        <v>40</v>
      </c>
      <c r="H38" s="28"/>
      <c r="I38" s="28"/>
      <c r="J38" s="28"/>
      <c r="K38" s="28"/>
      <c r="L38" s="28"/>
      <c r="M38" s="7">
        <v>0</v>
      </c>
      <c r="N38" s="7">
        <v>0</v>
      </c>
      <c r="O38" s="7">
        <v>0</v>
      </c>
      <c r="P38" s="7">
        <v>0</v>
      </c>
      <c r="Q38" s="7">
        <v>860</v>
      </c>
      <c r="R38" s="7">
        <v>667.86</v>
      </c>
      <c r="S38" s="7">
        <v>860</v>
      </c>
      <c r="T38" s="7">
        <v>880</v>
      </c>
      <c r="U38" s="12"/>
      <c r="V38" s="12"/>
      <c r="W38" s="7">
        <f t="shared" si="0"/>
        <v>0</v>
      </c>
      <c r="X38" s="7">
        <f t="shared" si="1"/>
        <v>-20</v>
      </c>
    </row>
    <row r="39" spans="1:24" ht="18.75" customHeight="1">
      <c r="B39" s="24"/>
      <c r="E39" s="2">
        <v>78</v>
      </c>
      <c r="G39" s="27" t="s">
        <v>41</v>
      </c>
      <c r="H39" s="28"/>
      <c r="I39" s="28"/>
      <c r="J39" s="28"/>
      <c r="K39" s="28"/>
      <c r="L39" s="28"/>
      <c r="M39" s="7">
        <v>0</v>
      </c>
      <c r="N39" s="7">
        <v>0</v>
      </c>
      <c r="O39" s="7">
        <v>0</v>
      </c>
      <c r="P39" s="7">
        <v>0</v>
      </c>
      <c r="Q39" s="7">
        <v>420</v>
      </c>
      <c r="R39" s="7">
        <v>314.86</v>
      </c>
      <c r="S39" s="7">
        <v>420</v>
      </c>
      <c r="T39" s="7">
        <v>400</v>
      </c>
      <c r="U39" s="12"/>
      <c r="V39" s="12"/>
      <c r="W39" s="7">
        <f t="shared" si="0"/>
        <v>0</v>
      </c>
      <c r="X39" s="7">
        <f t="shared" si="1"/>
        <v>20</v>
      </c>
    </row>
    <row r="40" spans="1:24" ht="18.75" customHeight="1">
      <c r="B40" s="24"/>
      <c r="E40" s="2">
        <v>81</v>
      </c>
      <c r="G40" s="27" t="s">
        <v>42</v>
      </c>
      <c r="H40" s="28"/>
      <c r="I40" s="28"/>
      <c r="J40" s="28"/>
      <c r="K40" s="28"/>
      <c r="L40" s="28"/>
      <c r="M40" s="7">
        <v>0</v>
      </c>
      <c r="N40" s="7">
        <v>0</v>
      </c>
      <c r="O40" s="7">
        <v>0</v>
      </c>
      <c r="P40" s="7">
        <v>0</v>
      </c>
      <c r="Q40" s="7">
        <v>100</v>
      </c>
      <c r="R40" s="7">
        <v>0</v>
      </c>
      <c r="S40" s="7">
        <v>40</v>
      </c>
      <c r="T40" s="7">
        <v>100</v>
      </c>
      <c r="U40" s="12"/>
      <c r="V40" s="12"/>
      <c r="W40" s="7">
        <f t="shared" si="0"/>
        <v>60</v>
      </c>
      <c r="X40" s="7">
        <f t="shared" si="1"/>
        <v>0</v>
      </c>
    </row>
    <row r="41" spans="1:24" ht="18.75" customHeight="1">
      <c r="B41" s="24"/>
      <c r="E41" s="2">
        <v>85</v>
      </c>
      <c r="G41" s="27" t="s">
        <v>43</v>
      </c>
      <c r="H41" s="28"/>
      <c r="I41" s="28"/>
      <c r="J41" s="28"/>
      <c r="K41" s="28"/>
      <c r="L41" s="28"/>
      <c r="M41" s="7">
        <v>0</v>
      </c>
      <c r="N41" s="7">
        <v>0</v>
      </c>
      <c r="O41" s="7">
        <v>0</v>
      </c>
      <c r="P41" s="7">
        <v>0</v>
      </c>
      <c r="Q41" s="7">
        <v>500</v>
      </c>
      <c r="R41" s="7">
        <v>156</v>
      </c>
      <c r="S41" s="7">
        <v>0</v>
      </c>
      <c r="T41" s="7">
        <v>50</v>
      </c>
      <c r="U41" s="12"/>
      <c r="V41" s="12"/>
      <c r="W41" s="7">
        <f t="shared" si="0"/>
        <v>500</v>
      </c>
      <c r="X41" s="7">
        <f t="shared" si="1"/>
        <v>450</v>
      </c>
    </row>
    <row r="42" spans="1:24" ht="18.75" customHeight="1">
      <c r="A42" s="5">
        <v>300</v>
      </c>
      <c r="B42" s="24"/>
      <c r="M42" s="8"/>
      <c r="N42" s="7"/>
      <c r="O42" s="7"/>
      <c r="P42" s="7"/>
      <c r="Q42" s="7"/>
      <c r="R42" s="7"/>
      <c r="S42" s="7"/>
      <c r="T42" s="7"/>
      <c r="U42" s="12"/>
      <c r="V42" s="12"/>
      <c r="W42" s="7">
        <f t="shared" si="0"/>
        <v>0</v>
      </c>
      <c r="X42" s="7">
        <f t="shared" si="1"/>
        <v>0</v>
      </c>
    </row>
    <row r="43" spans="1:24" ht="18.75" customHeight="1">
      <c r="A43" s="5">
        <v>33236.06</v>
      </c>
      <c r="B43" s="25">
        <f>SUM(A43-A42)</f>
        <v>32936.06</v>
      </c>
      <c r="L43" s="3"/>
      <c r="M43" s="9">
        <f t="shared" ref="M43:T43" si="2">SUM(M11:M41)</f>
        <v>0</v>
      </c>
      <c r="N43" s="9">
        <f t="shared" si="2"/>
        <v>0</v>
      </c>
      <c r="O43" s="9">
        <f t="shared" si="2"/>
        <v>0</v>
      </c>
      <c r="P43" s="9">
        <f t="shared" si="2"/>
        <v>0</v>
      </c>
      <c r="Q43" s="9">
        <f t="shared" si="2"/>
        <v>33740</v>
      </c>
      <c r="R43" s="9">
        <f t="shared" si="2"/>
        <v>26543.809999999998</v>
      </c>
      <c r="S43" s="9">
        <f t="shared" si="2"/>
        <v>35350</v>
      </c>
      <c r="T43" s="9">
        <f t="shared" si="2"/>
        <v>35390</v>
      </c>
      <c r="U43" s="12"/>
      <c r="V43" s="12"/>
      <c r="W43" s="7">
        <f t="shared" si="0"/>
        <v>-1610</v>
      </c>
      <c r="X43" s="7">
        <f t="shared" si="1"/>
        <v>-1650</v>
      </c>
    </row>
    <row r="44" spans="1:24" ht="18.75" customHeight="1">
      <c r="B44" s="24"/>
      <c r="D44" s="32" t="s">
        <v>44</v>
      </c>
      <c r="E44" s="28"/>
      <c r="F44" s="28"/>
      <c r="G44" s="28"/>
      <c r="H44" s="28"/>
      <c r="I44" s="28"/>
      <c r="M44" s="7"/>
      <c r="N44" s="7"/>
      <c r="O44" s="7"/>
      <c r="P44" s="7"/>
      <c r="Q44" s="7"/>
      <c r="R44" s="7"/>
      <c r="S44" s="7"/>
      <c r="T44" s="7"/>
      <c r="U44" s="12"/>
      <c r="V44" s="12"/>
      <c r="W44" s="7">
        <f t="shared" si="0"/>
        <v>0</v>
      </c>
      <c r="X44" s="7">
        <f t="shared" si="1"/>
        <v>0</v>
      </c>
    </row>
    <row r="45" spans="1:24" ht="18.75" customHeight="1">
      <c r="B45" s="24"/>
      <c r="E45" s="1" t="s">
        <v>10</v>
      </c>
      <c r="G45" s="29" t="s">
        <v>11</v>
      </c>
      <c r="H45" s="28"/>
      <c r="J45" s="1"/>
      <c r="K45" s="1"/>
      <c r="L45" s="1"/>
      <c r="M45" s="7"/>
      <c r="N45" s="7"/>
      <c r="O45" s="7"/>
      <c r="P45" s="7"/>
      <c r="Q45" s="7"/>
      <c r="R45" s="7"/>
      <c r="S45" s="7"/>
      <c r="T45" s="7"/>
      <c r="U45" s="12"/>
      <c r="V45" s="12"/>
      <c r="W45" s="7">
        <f t="shared" si="0"/>
        <v>0</v>
      </c>
      <c r="X45" s="7">
        <f t="shared" si="1"/>
        <v>0</v>
      </c>
    </row>
    <row r="46" spans="1:24" ht="18.75" customHeight="1">
      <c r="B46" s="24"/>
      <c r="E46" s="2">
        <v>112</v>
      </c>
      <c r="G46" s="27" t="s">
        <v>45</v>
      </c>
      <c r="H46" s="28"/>
      <c r="I46" s="28"/>
      <c r="J46" s="28"/>
      <c r="K46" s="28"/>
      <c r="L46" s="28"/>
      <c r="M46" s="7">
        <v>0</v>
      </c>
      <c r="N46" s="7">
        <v>0</v>
      </c>
      <c r="O46" s="7">
        <v>0</v>
      </c>
      <c r="P46" s="7">
        <v>0</v>
      </c>
      <c r="Q46" s="7">
        <v>300</v>
      </c>
      <c r="R46" s="7"/>
      <c r="S46" s="7">
        <v>300</v>
      </c>
      <c r="T46" s="7">
        <v>300</v>
      </c>
      <c r="U46" s="12"/>
      <c r="V46" s="12"/>
      <c r="W46" s="7">
        <f t="shared" si="0"/>
        <v>0</v>
      </c>
      <c r="X46" s="7">
        <f t="shared" si="1"/>
        <v>0</v>
      </c>
    </row>
    <row r="47" spans="1:24" ht="18.75" customHeight="1">
      <c r="B47" s="24"/>
      <c r="E47" s="2">
        <v>115</v>
      </c>
      <c r="G47" s="27" t="s">
        <v>46</v>
      </c>
      <c r="H47" s="28"/>
      <c r="I47" s="28"/>
      <c r="J47" s="28"/>
      <c r="K47" s="28"/>
      <c r="L47" s="28"/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/>
      <c r="S47" s="7">
        <v>0</v>
      </c>
      <c r="T47" s="7">
        <v>0</v>
      </c>
      <c r="U47" s="12"/>
      <c r="V47" s="12"/>
      <c r="W47" s="7">
        <f t="shared" si="0"/>
        <v>0</v>
      </c>
      <c r="X47" s="7">
        <f t="shared" si="1"/>
        <v>0</v>
      </c>
    </row>
    <row r="48" spans="1:24" ht="18.75" customHeight="1">
      <c r="B48" s="24"/>
      <c r="E48" s="2">
        <v>118</v>
      </c>
      <c r="G48" s="27" t="s">
        <v>47</v>
      </c>
      <c r="H48" s="28"/>
      <c r="I48" s="28"/>
      <c r="J48" s="28"/>
      <c r="K48" s="28"/>
      <c r="L48" s="28"/>
      <c r="M48" s="7">
        <v>0</v>
      </c>
      <c r="N48" s="7">
        <v>0</v>
      </c>
      <c r="O48" s="7">
        <v>0</v>
      </c>
      <c r="P48" s="7">
        <v>0</v>
      </c>
      <c r="Q48" s="7">
        <v>100</v>
      </c>
      <c r="R48" s="7"/>
      <c r="S48" s="7">
        <v>20</v>
      </c>
      <c r="T48" s="7">
        <v>100</v>
      </c>
      <c r="U48" s="12"/>
      <c r="V48" s="12"/>
      <c r="W48" s="7">
        <f t="shared" si="0"/>
        <v>80</v>
      </c>
      <c r="X48" s="7">
        <f t="shared" si="1"/>
        <v>0</v>
      </c>
    </row>
    <row r="49" spans="1:24" ht="18.75" customHeight="1">
      <c r="B49" s="24"/>
      <c r="E49" s="2">
        <v>121</v>
      </c>
      <c r="G49" s="27" t="s">
        <v>42</v>
      </c>
      <c r="H49" s="28"/>
      <c r="I49" s="28"/>
      <c r="J49" s="28"/>
      <c r="K49" s="28"/>
      <c r="L49" s="28"/>
      <c r="M49" s="7">
        <v>0</v>
      </c>
      <c r="N49" s="7">
        <v>0</v>
      </c>
      <c r="O49" s="7">
        <v>0</v>
      </c>
      <c r="P49" s="7">
        <v>0</v>
      </c>
      <c r="Q49" s="7">
        <v>300</v>
      </c>
      <c r="R49" s="7"/>
      <c r="S49" s="7">
        <v>60</v>
      </c>
      <c r="T49" s="7">
        <v>300</v>
      </c>
      <c r="U49" s="12"/>
      <c r="V49" s="12"/>
      <c r="W49" s="7">
        <f t="shared" si="0"/>
        <v>240</v>
      </c>
      <c r="X49" s="7">
        <f t="shared" si="1"/>
        <v>0</v>
      </c>
    </row>
    <row r="50" spans="1:24" ht="18.75" customHeight="1">
      <c r="B50" s="24"/>
      <c r="M50" s="8"/>
      <c r="N50" s="7"/>
      <c r="O50" s="7"/>
      <c r="P50" s="7"/>
      <c r="Q50" s="7"/>
      <c r="R50" s="7"/>
      <c r="S50" s="7"/>
      <c r="T50" s="7"/>
      <c r="U50" s="12"/>
      <c r="V50" s="12"/>
      <c r="W50" s="7">
        <f t="shared" si="0"/>
        <v>0</v>
      </c>
      <c r="X50" s="7">
        <f t="shared" si="1"/>
        <v>0</v>
      </c>
    </row>
    <row r="51" spans="1:24" ht="18.75" customHeight="1">
      <c r="A51" s="5">
        <v>530</v>
      </c>
      <c r="B51" s="25">
        <f>SUM(A51-A50)</f>
        <v>530</v>
      </c>
      <c r="L51" s="3"/>
      <c r="M51" s="9">
        <f>SUM(M46:M49)</f>
        <v>0</v>
      </c>
      <c r="N51" s="9">
        <f t="shared" ref="N51:T51" si="3">SUM(N46:N49)</f>
        <v>0</v>
      </c>
      <c r="O51" s="9">
        <f t="shared" si="3"/>
        <v>0</v>
      </c>
      <c r="P51" s="9">
        <f t="shared" si="3"/>
        <v>0</v>
      </c>
      <c r="Q51" s="9">
        <f t="shared" si="3"/>
        <v>700</v>
      </c>
      <c r="R51" s="9">
        <f t="shared" si="3"/>
        <v>0</v>
      </c>
      <c r="S51" s="9">
        <f t="shared" si="3"/>
        <v>380</v>
      </c>
      <c r="T51" s="9">
        <f t="shared" si="3"/>
        <v>700</v>
      </c>
      <c r="U51" s="12"/>
      <c r="V51" s="12"/>
      <c r="W51" s="7">
        <f t="shared" si="0"/>
        <v>320</v>
      </c>
      <c r="X51" s="7">
        <f t="shared" si="1"/>
        <v>0</v>
      </c>
    </row>
    <row r="52" spans="1:24" ht="18.75" customHeight="1">
      <c r="B52" s="24"/>
      <c r="D52" s="32" t="s">
        <v>48</v>
      </c>
      <c r="E52" s="28"/>
      <c r="F52" s="28"/>
      <c r="G52" s="28"/>
      <c r="H52" s="28"/>
      <c r="I52" s="28"/>
      <c r="M52" s="7"/>
      <c r="N52" s="7"/>
      <c r="O52" s="7"/>
      <c r="P52" s="7"/>
      <c r="Q52" s="7"/>
      <c r="R52" s="7"/>
      <c r="S52" s="7"/>
      <c r="T52" s="7"/>
      <c r="U52" s="12"/>
      <c r="V52" s="12"/>
      <c r="W52" s="7">
        <f t="shared" si="0"/>
        <v>0</v>
      </c>
      <c r="X52" s="7">
        <f t="shared" si="1"/>
        <v>0</v>
      </c>
    </row>
    <row r="53" spans="1:24" ht="18.75" customHeight="1">
      <c r="B53" s="24"/>
      <c r="E53" s="1" t="s">
        <v>10</v>
      </c>
      <c r="G53" s="29" t="s">
        <v>11</v>
      </c>
      <c r="H53" s="28"/>
      <c r="J53" s="1"/>
      <c r="K53" s="1"/>
      <c r="L53" s="1"/>
      <c r="M53" s="7"/>
      <c r="N53" s="7"/>
      <c r="O53" s="7"/>
      <c r="P53" s="7"/>
      <c r="Q53" s="7"/>
      <c r="R53" s="7"/>
      <c r="S53" s="7"/>
      <c r="T53" s="7"/>
      <c r="U53" s="12"/>
      <c r="V53" s="12"/>
      <c r="W53" s="7">
        <f t="shared" si="0"/>
        <v>0</v>
      </c>
      <c r="X53" s="7">
        <f t="shared" si="1"/>
        <v>0</v>
      </c>
    </row>
    <row r="54" spans="1:24" ht="18.75" customHeight="1">
      <c r="B54" s="24"/>
      <c r="E54" s="2">
        <v>133</v>
      </c>
      <c r="G54" s="27" t="s">
        <v>12</v>
      </c>
      <c r="H54" s="28"/>
      <c r="I54" s="28"/>
      <c r="J54" s="28"/>
      <c r="K54" s="28"/>
      <c r="L54" s="28"/>
      <c r="M54" s="7">
        <v>0</v>
      </c>
      <c r="N54" s="7">
        <v>0</v>
      </c>
      <c r="O54" s="7">
        <v>0</v>
      </c>
      <c r="P54" s="7">
        <v>0</v>
      </c>
      <c r="Q54" s="7">
        <v>500</v>
      </c>
      <c r="R54" s="7">
        <v>200</v>
      </c>
      <c r="S54" s="7">
        <v>410</v>
      </c>
      <c r="T54" s="7">
        <v>520</v>
      </c>
      <c r="U54" s="12"/>
      <c r="V54" s="12"/>
      <c r="W54" s="7">
        <f t="shared" si="0"/>
        <v>90</v>
      </c>
      <c r="X54" s="7">
        <f t="shared" si="1"/>
        <v>-20</v>
      </c>
    </row>
    <row r="55" spans="1:24" ht="29.25" customHeight="1">
      <c r="B55" s="24"/>
      <c r="E55" s="2">
        <v>135</v>
      </c>
      <c r="G55" s="27" t="s">
        <v>236</v>
      </c>
      <c r="H55" s="28"/>
      <c r="I55" s="28"/>
      <c r="J55" s="28"/>
      <c r="K55" s="28"/>
      <c r="L55" s="28"/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940</v>
      </c>
      <c r="T55" s="7">
        <v>970</v>
      </c>
      <c r="U55" s="12" t="s">
        <v>237</v>
      </c>
      <c r="V55" s="12" t="s">
        <v>238</v>
      </c>
      <c r="W55" s="7">
        <f t="shared" si="0"/>
        <v>-940</v>
      </c>
      <c r="X55" s="7">
        <f t="shared" si="1"/>
        <v>-970</v>
      </c>
    </row>
    <row r="56" spans="1:24" ht="24.75" customHeight="1">
      <c r="B56" s="24"/>
      <c r="E56" s="2">
        <v>136</v>
      </c>
      <c r="G56" s="27" t="s">
        <v>49</v>
      </c>
      <c r="H56" s="28"/>
      <c r="I56" s="28"/>
      <c r="J56" s="28"/>
      <c r="K56" s="28"/>
      <c r="L56" s="28"/>
      <c r="M56" s="7">
        <v>0</v>
      </c>
      <c r="N56" s="7">
        <v>0</v>
      </c>
      <c r="O56" s="7">
        <v>0</v>
      </c>
      <c r="P56" s="7">
        <v>0</v>
      </c>
      <c r="Q56" s="7">
        <v>9000</v>
      </c>
      <c r="R56" s="7">
        <v>750.14</v>
      </c>
      <c r="S56" s="7">
        <v>750</v>
      </c>
      <c r="T56" s="7">
        <v>5000</v>
      </c>
      <c r="U56" s="12"/>
      <c r="V56" s="12" t="s">
        <v>239</v>
      </c>
      <c r="W56" s="7">
        <f t="shared" si="0"/>
        <v>8250</v>
      </c>
      <c r="X56" s="7">
        <f t="shared" si="1"/>
        <v>4000</v>
      </c>
    </row>
    <row r="57" spans="1:24" ht="18.75" customHeight="1">
      <c r="B57" s="24"/>
      <c r="E57" s="2">
        <v>139</v>
      </c>
      <c r="G57" s="27" t="s">
        <v>50</v>
      </c>
      <c r="H57" s="28"/>
      <c r="I57" s="28"/>
      <c r="J57" s="28"/>
      <c r="K57" s="28"/>
      <c r="L57" s="28"/>
      <c r="M57" s="7">
        <v>0</v>
      </c>
      <c r="N57" s="7">
        <v>0</v>
      </c>
      <c r="O57" s="7">
        <v>0</v>
      </c>
      <c r="P57" s="7">
        <v>0</v>
      </c>
      <c r="Q57" s="7">
        <v>3500</v>
      </c>
      <c r="R57" s="7">
        <v>2038.61</v>
      </c>
      <c r="S57" s="7">
        <v>3100</v>
      </c>
      <c r="T57" s="7">
        <v>3500</v>
      </c>
      <c r="U57" s="12"/>
      <c r="V57" s="12"/>
      <c r="W57" s="7">
        <f t="shared" si="0"/>
        <v>400</v>
      </c>
      <c r="X57" s="7">
        <f t="shared" si="1"/>
        <v>0</v>
      </c>
    </row>
    <row r="58" spans="1:24" ht="18.75" customHeight="1">
      <c r="B58" s="24"/>
      <c r="E58" s="2">
        <v>140</v>
      </c>
      <c r="G58" s="27" t="s">
        <v>51</v>
      </c>
      <c r="H58" s="28"/>
      <c r="I58" s="28"/>
      <c r="J58" s="28"/>
      <c r="K58" s="28"/>
      <c r="L58" s="28"/>
      <c r="M58" s="7">
        <v>0</v>
      </c>
      <c r="N58" s="7">
        <v>0</v>
      </c>
      <c r="O58" s="7">
        <v>0</v>
      </c>
      <c r="P58" s="7">
        <v>0</v>
      </c>
      <c r="Q58" s="7">
        <v>200</v>
      </c>
      <c r="R58" s="7">
        <v>141.97</v>
      </c>
      <c r="S58" s="7">
        <v>200</v>
      </c>
      <c r="T58" s="7">
        <v>200</v>
      </c>
      <c r="U58" s="12"/>
      <c r="V58" s="12"/>
      <c r="W58" s="7">
        <f t="shared" si="0"/>
        <v>0</v>
      </c>
      <c r="X58" s="7">
        <f t="shared" si="1"/>
        <v>0</v>
      </c>
    </row>
    <row r="59" spans="1:24" ht="25.5" customHeight="1">
      <c r="B59" s="24"/>
      <c r="E59" s="2">
        <v>141</v>
      </c>
      <c r="G59" s="27" t="s">
        <v>52</v>
      </c>
      <c r="H59" s="28"/>
      <c r="I59" s="28"/>
      <c r="J59" s="28"/>
      <c r="K59" s="28"/>
      <c r="L59" s="28"/>
      <c r="M59" s="7">
        <v>0</v>
      </c>
      <c r="N59" s="7">
        <v>0</v>
      </c>
      <c r="O59" s="7">
        <v>0</v>
      </c>
      <c r="P59" s="7">
        <v>0</v>
      </c>
      <c r="Q59" s="7">
        <v>2500</v>
      </c>
      <c r="R59" s="7">
        <v>1255</v>
      </c>
      <c r="S59" s="7">
        <v>2100</v>
      </c>
      <c r="T59" s="7">
        <v>1800</v>
      </c>
      <c r="U59" s="12"/>
      <c r="V59" s="12" t="s">
        <v>279</v>
      </c>
      <c r="W59" s="7">
        <f t="shared" si="0"/>
        <v>400</v>
      </c>
      <c r="X59" s="7">
        <f t="shared" si="1"/>
        <v>700</v>
      </c>
    </row>
    <row r="60" spans="1:24" ht="18.75" customHeight="1">
      <c r="B60" s="24"/>
      <c r="E60" s="2">
        <v>143</v>
      </c>
      <c r="G60" s="36" t="s">
        <v>240</v>
      </c>
      <c r="H60" s="28"/>
      <c r="I60" s="28"/>
      <c r="J60" s="28"/>
      <c r="K60" s="28"/>
      <c r="L60" s="28"/>
      <c r="M60" s="7">
        <v>0</v>
      </c>
      <c r="N60" s="7">
        <v>0</v>
      </c>
      <c r="O60" s="7">
        <v>0</v>
      </c>
      <c r="P60" s="7">
        <v>0</v>
      </c>
      <c r="Q60" s="7">
        <v>50</v>
      </c>
      <c r="R60" s="7">
        <v>0</v>
      </c>
      <c r="S60" s="7">
        <v>0</v>
      </c>
      <c r="T60" s="7">
        <v>100</v>
      </c>
      <c r="U60" s="12"/>
      <c r="V60" s="12" t="s">
        <v>241</v>
      </c>
      <c r="W60" s="7">
        <f t="shared" si="0"/>
        <v>50</v>
      </c>
      <c r="X60" s="7">
        <f t="shared" si="1"/>
        <v>-50</v>
      </c>
    </row>
    <row r="61" spans="1:24" ht="18.75" customHeight="1">
      <c r="B61" s="24"/>
      <c r="E61" s="2">
        <v>144</v>
      </c>
      <c r="G61" s="27" t="s">
        <v>53</v>
      </c>
      <c r="H61" s="28"/>
      <c r="I61" s="28"/>
      <c r="J61" s="28"/>
      <c r="K61" s="28"/>
      <c r="L61" s="28"/>
      <c r="M61" s="7">
        <v>0</v>
      </c>
      <c r="N61" s="7">
        <v>0</v>
      </c>
      <c r="O61" s="7">
        <v>0</v>
      </c>
      <c r="P61" s="7">
        <v>0</v>
      </c>
      <c r="Q61" s="7">
        <v>100</v>
      </c>
      <c r="R61" s="7">
        <v>0</v>
      </c>
      <c r="S61" s="7">
        <v>0</v>
      </c>
      <c r="T61" s="7">
        <v>100</v>
      </c>
      <c r="U61" s="12"/>
      <c r="V61" s="12"/>
      <c r="W61" s="7">
        <f t="shared" si="0"/>
        <v>100</v>
      </c>
      <c r="X61" s="7">
        <f t="shared" si="1"/>
        <v>0</v>
      </c>
    </row>
    <row r="62" spans="1:24" ht="18.75" customHeight="1">
      <c r="B62" s="24"/>
      <c r="E62" s="2">
        <v>145</v>
      </c>
      <c r="G62" s="27" t="s">
        <v>54</v>
      </c>
      <c r="H62" s="28"/>
      <c r="I62" s="28"/>
      <c r="J62" s="28"/>
      <c r="K62" s="28"/>
      <c r="L62" s="28"/>
      <c r="M62" s="7">
        <v>0</v>
      </c>
      <c r="N62" s="7">
        <v>0</v>
      </c>
      <c r="O62" s="7">
        <v>0</v>
      </c>
      <c r="P62" s="7">
        <v>0</v>
      </c>
      <c r="Q62" s="7">
        <v>6500</v>
      </c>
      <c r="R62" s="7">
        <v>2686.13</v>
      </c>
      <c r="S62" s="7">
        <v>4030</v>
      </c>
      <c r="T62" s="7">
        <v>5000</v>
      </c>
      <c r="U62" s="12"/>
      <c r="V62" s="12"/>
      <c r="W62" s="7">
        <f t="shared" si="0"/>
        <v>2470</v>
      </c>
      <c r="X62" s="7">
        <f t="shared" si="1"/>
        <v>1500</v>
      </c>
    </row>
    <row r="63" spans="1:24" ht="18.75" customHeight="1">
      <c r="B63" s="24"/>
      <c r="E63" s="2">
        <v>148</v>
      </c>
      <c r="G63" s="27" t="s">
        <v>21</v>
      </c>
      <c r="H63" s="28"/>
      <c r="I63" s="28"/>
      <c r="J63" s="28"/>
      <c r="K63" s="28"/>
      <c r="L63" s="28"/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5.68</v>
      </c>
      <c r="S63" s="7">
        <v>10</v>
      </c>
      <c r="T63" s="7">
        <v>0</v>
      </c>
      <c r="U63" s="12"/>
      <c r="V63" s="12"/>
      <c r="W63" s="7">
        <f t="shared" si="0"/>
        <v>-10</v>
      </c>
      <c r="X63" s="7">
        <f t="shared" si="1"/>
        <v>0</v>
      </c>
    </row>
    <row r="64" spans="1:24" ht="18.75" customHeight="1">
      <c r="B64" s="24"/>
      <c r="E64" s="2">
        <v>150</v>
      </c>
      <c r="G64" s="27" t="s">
        <v>55</v>
      </c>
      <c r="H64" s="28"/>
      <c r="I64" s="28"/>
      <c r="J64" s="28"/>
      <c r="K64" s="28"/>
      <c r="L64" s="28"/>
      <c r="M64" s="7">
        <v>0</v>
      </c>
      <c r="N64" s="7">
        <v>0</v>
      </c>
      <c r="O64" s="7">
        <v>0</v>
      </c>
      <c r="P64" s="7">
        <v>0</v>
      </c>
      <c r="Q64" s="7">
        <v>70</v>
      </c>
      <c r="R64" s="7">
        <v>70.650000000000006</v>
      </c>
      <c r="S64" s="7">
        <v>70</v>
      </c>
      <c r="T64" s="7">
        <v>0</v>
      </c>
      <c r="U64" s="12"/>
      <c r="V64" s="12"/>
      <c r="W64" s="7">
        <f t="shared" si="0"/>
        <v>0</v>
      </c>
      <c r="X64" s="7">
        <f t="shared" si="1"/>
        <v>70</v>
      </c>
    </row>
    <row r="65" spans="2:24" ht="18.75" customHeight="1">
      <c r="B65" s="24"/>
      <c r="E65" s="2">
        <v>151</v>
      </c>
      <c r="G65" s="27" t="s">
        <v>56</v>
      </c>
      <c r="H65" s="28"/>
      <c r="I65" s="28"/>
      <c r="J65" s="28"/>
      <c r="K65" s="28"/>
      <c r="L65" s="28"/>
      <c r="M65" s="7">
        <v>0</v>
      </c>
      <c r="N65" s="7">
        <v>0</v>
      </c>
      <c r="O65" s="7">
        <v>0</v>
      </c>
      <c r="P65" s="7">
        <v>0</v>
      </c>
      <c r="Q65" s="7">
        <v>150</v>
      </c>
      <c r="R65" s="7">
        <v>121.59</v>
      </c>
      <c r="S65" s="7">
        <v>120</v>
      </c>
      <c r="T65" s="7">
        <v>200</v>
      </c>
      <c r="U65" s="12"/>
      <c r="V65" s="12"/>
      <c r="W65" s="7">
        <f t="shared" si="0"/>
        <v>30</v>
      </c>
      <c r="X65" s="7">
        <f t="shared" si="1"/>
        <v>-50</v>
      </c>
    </row>
    <row r="66" spans="2:24" ht="34.5" customHeight="1">
      <c r="B66" s="24"/>
      <c r="E66" s="2">
        <v>154</v>
      </c>
      <c r="G66" s="27" t="s">
        <v>57</v>
      </c>
      <c r="H66" s="28"/>
      <c r="I66" s="28"/>
      <c r="J66" s="28"/>
      <c r="K66" s="28"/>
      <c r="L66" s="28"/>
      <c r="M66" s="7">
        <v>0</v>
      </c>
      <c r="N66" s="7">
        <v>0</v>
      </c>
      <c r="O66" s="7">
        <v>0</v>
      </c>
      <c r="P66" s="7">
        <v>0</v>
      </c>
      <c r="Q66" s="7">
        <v>1000</v>
      </c>
      <c r="R66" s="7">
        <v>26.14</v>
      </c>
      <c r="S66" s="7">
        <v>50</v>
      </c>
      <c r="T66" s="7">
        <v>400</v>
      </c>
      <c r="U66" s="12" t="s">
        <v>280</v>
      </c>
      <c r="V66" s="12" t="s">
        <v>281</v>
      </c>
      <c r="W66" s="7">
        <f t="shared" si="0"/>
        <v>950</v>
      </c>
      <c r="X66" s="7">
        <f t="shared" si="1"/>
        <v>600</v>
      </c>
    </row>
    <row r="67" spans="2:24" ht="23.25" customHeight="1">
      <c r="B67" s="24"/>
      <c r="E67" s="2">
        <v>156</v>
      </c>
      <c r="G67" s="27" t="s">
        <v>58</v>
      </c>
      <c r="H67" s="28"/>
      <c r="I67" s="28"/>
      <c r="J67" s="28"/>
      <c r="K67" s="28"/>
      <c r="L67" s="28"/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221</v>
      </c>
      <c r="S67" s="7">
        <v>220</v>
      </c>
      <c r="T67" s="7">
        <v>480</v>
      </c>
      <c r="U67" s="12"/>
      <c r="V67" s="12"/>
      <c r="W67" s="7">
        <f t="shared" si="0"/>
        <v>-220</v>
      </c>
      <c r="X67" s="7">
        <f t="shared" si="1"/>
        <v>-480</v>
      </c>
    </row>
    <row r="68" spans="2:24" ht="18.75" customHeight="1">
      <c r="B68" s="24"/>
      <c r="E68" s="2">
        <v>157</v>
      </c>
      <c r="G68" s="27" t="s">
        <v>59</v>
      </c>
      <c r="H68" s="28"/>
      <c r="I68" s="28"/>
      <c r="J68" s="28"/>
      <c r="K68" s="28"/>
      <c r="L68" s="28"/>
      <c r="M68" s="7">
        <v>0</v>
      </c>
      <c r="N68" s="7">
        <v>0</v>
      </c>
      <c r="O68" s="7">
        <v>0</v>
      </c>
      <c r="P68" s="7">
        <v>0</v>
      </c>
      <c r="Q68" s="7">
        <v>150</v>
      </c>
      <c r="R68" s="7">
        <v>50.75</v>
      </c>
      <c r="S68" s="7">
        <v>100</v>
      </c>
      <c r="T68" s="7">
        <v>150</v>
      </c>
      <c r="U68" s="12"/>
      <c r="V68" s="12"/>
      <c r="W68" s="7">
        <f t="shared" si="0"/>
        <v>50</v>
      </c>
      <c r="X68" s="7">
        <f t="shared" si="1"/>
        <v>0</v>
      </c>
    </row>
    <row r="69" spans="2:24" ht="24" customHeight="1">
      <c r="B69" s="24"/>
      <c r="E69" s="2">
        <v>158</v>
      </c>
      <c r="G69" s="27" t="s">
        <v>60</v>
      </c>
      <c r="H69" s="28"/>
      <c r="I69" s="28"/>
      <c r="J69" s="28"/>
      <c r="K69" s="28"/>
      <c r="L69" s="28"/>
      <c r="M69" s="7">
        <v>0</v>
      </c>
      <c r="N69" s="7">
        <v>0</v>
      </c>
      <c r="O69" s="7">
        <v>0</v>
      </c>
      <c r="P69" s="7">
        <v>0</v>
      </c>
      <c r="Q69" s="7">
        <v>100</v>
      </c>
      <c r="R69" s="7">
        <v>46.75</v>
      </c>
      <c r="S69" s="7">
        <v>100</v>
      </c>
      <c r="T69" s="7">
        <v>100</v>
      </c>
      <c r="U69" s="12"/>
      <c r="V69" s="12"/>
      <c r="W69" s="7">
        <f t="shared" si="0"/>
        <v>0</v>
      </c>
      <c r="X69" s="7">
        <f t="shared" si="1"/>
        <v>0</v>
      </c>
    </row>
    <row r="70" spans="2:24" ht="18.75" customHeight="1">
      <c r="B70" s="24"/>
      <c r="E70" s="2">
        <v>159</v>
      </c>
      <c r="G70" s="27" t="s">
        <v>29</v>
      </c>
      <c r="H70" s="28"/>
      <c r="I70" s="28"/>
      <c r="J70" s="28"/>
      <c r="K70" s="28"/>
      <c r="L70" s="28"/>
      <c r="M70" s="7">
        <v>0</v>
      </c>
      <c r="N70" s="7">
        <v>0</v>
      </c>
      <c r="O70" s="7">
        <v>0</v>
      </c>
      <c r="P70" s="7">
        <v>0</v>
      </c>
      <c r="Q70" s="7">
        <v>150</v>
      </c>
      <c r="R70" s="7">
        <v>138.68</v>
      </c>
      <c r="S70" s="7">
        <v>150</v>
      </c>
      <c r="T70" s="7">
        <v>200</v>
      </c>
      <c r="U70" s="12"/>
      <c r="V70" s="12"/>
      <c r="W70" s="7">
        <f t="shared" si="0"/>
        <v>0</v>
      </c>
      <c r="X70" s="7">
        <f t="shared" si="1"/>
        <v>-50</v>
      </c>
    </row>
    <row r="71" spans="2:24" ht="18.75" customHeight="1">
      <c r="B71" s="24"/>
      <c r="E71" s="2">
        <v>160</v>
      </c>
      <c r="G71" s="27" t="s">
        <v>61</v>
      </c>
      <c r="H71" s="28"/>
      <c r="I71" s="28"/>
      <c r="J71" s="28"/>
      <c r="K71" s="28"/>
      <c r="L71" s="28"/>
      <c r="M71" s="7">
        <v>0</v>
      </c>
      <c r="N71" s="7">
        <v>0</v>
      </c>
      <c r="O71" s="7">
        <v>0</v>
      </c>
      <c r="P71" s="7">
        <v>0</v>
      </c>
      <c r="Q71" s="7">
        <v>8450</v>
      </c>
      <c r="R71" s="7">
        <v>6465.6</v>
      </c>
      <c r="S71" s="7">
        <f>5430+3390</f>
        <v>8820</v>
      </c>
      <c r="T71" s="7">
        <f>4680+3530</f>
        <v>8210</v>
      </c>
      <c r="U71" s="12"/>
      <c r="V71" s="12"/>
      <c r="W71" s="7">
        <f t="shared" si="0"/>
        <v>-370</v>
      </c>
      <c r="X71" s="7">
        <f t="shared" si="1"/>
        <v>240</v>
      </c>
    </row>
    <row r="72" spans="2:24" ht="18.75" customHeight="1">
      <c r="B72" s="24"/>
      <c r="E72" s="2">
        <v>161</v>
      </c>
      <c r="G72" s="27" t="s">
        <v>62</v>
      </c>
      <c r="H72" s="28"/>
      <c r="I72" s="28"/>
      <c r="J72" s="28"/>
      <c r="K72" s="28"/>
      <c r="L72" s="28"/>
      <c r="M72" s="7">
        <v>0</v>
      </c>
      <c r="N72" s="7">
        <v>0</v>
      </c>
      <c r="O72" s="7">
        <v>0</v>
      </c>
      <c r="P72" s="7">
        <v>0</v>
      </c>
      <c r="Q72" s="7">
        <v>150</v>
      </c>
      <c r="R72" s="7">
        <v>0</v>
      </c>
      <c r="S72" s="7">
        <v>0</v>
      </c>
      <c r="T72" s="7">
        <v>150</v>
      </c>
      <c r="U72" s="12"/>
      <c r="V72" s="12"/>
      <c r="W72" s="7">
        <f t="shared" si="0"/>
        <v>150</v>
      </c>
      <c r="X72" s="7">
        <f t="shared" si="1"/>
        <v>0</v>
      </c>
    </row>
    <row r="73" spans="2:24" ht="18.75" customHeight="1">
      <c r="B73" s="24"/>
      <c r="E73" s="2">
        <v>162</v>
      </c>
      <c r="G73" s="27" t="s">
        <v>63</v>
      </c>
      <c r="H73" s="28"/>
      <c r="I73" s="28"/>
      <c r="J73" s="28"/>
      <c r="K73" s="28"/>
      <c r="L73" s="28"/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250</v>
      </c>
      <c r="U73" s="12"/>
      <c r="V73" s="12" t="s">
        <v>242</v>
      </c>
      <c r="W73" s="7">
        <f t="shared" ref="W73:W130" si="4">SUM(Q73-S73-M73+O73)</f>
        <v>0</v>
      </c>
      <c r="X73" s="7">
        <f t="shared" si="1"/>
        <v>-250</v>
      </c>
    </row>
    <row r="74" spans="2:24" ht="18.75" customHeight="1">
      <c r="B74" s="24"/>
      <c r="E74" s="2">
        <v>163</v>
      </c>
      <c r="G74" s="27" t="s">
        <v>41</v>
      </c>
      <c r="H74" s="28"/>
      <c r="I74" s="28"/>
      <c r="J74" s="28"/>
      <c r="K74" s="28"/>
      <c r="L74" s="28"/>
      <c r="M74" s="7">
        <v>0</v>
      </c>
      <c r="N74" s="7">
        <v>0</v>
      </c>
      <c r="O74" s="7">
        <v>0</v>
      </c>
      <c r="P74" s="7">
        <v>0</v>
      </c>
      <c r="Q74" s="7">
        <v>280</v>
      </c>
      <c r="R74" s="7">
        <v>191.45</v>
      </c>
      <c r="S74" s="7">
        <v>290</v>
      </c>
      <c r="T74" s="7">
        <v>290</v>
      </c>
      <c r="U74" s="12"/>
      <c r="V74" s="12"/>
      <c r="W74" s="7">
        <f t="shared" si="4"/>
        <v>-10</v>
      </c>
      <c r="X74" s="7">
        <f t="shared" ref="X74:X131" si="5">SUM(Q74-T74-M74+P74)</f>
        <v>-10</v>
      </c>
    </row>
    <row r="75" spans="2:24" ht="18.75" customHeight="1">
      <c r="B75" s="24"/>
      <c r="E75" s="2">
        <v>164</v>
      </c>
      <c r="G75" s="27" t="s">
        <v>64</v>
      </c>
      <c r="H75" s="28"/>
      <c r="I75" s="28"/>
      <c r="J75" s="28"/>
      <c r="K75" s="28"/>
      <c r="L75" s="28"/>
      <c r="M75" s="7">
        <v>0</v>
      </c>
      <c r="N75" s="7">
        <v>0</v>
      </c>
      <c r="O75" s="7">
        <v>0</v>
      </c>
      <c r="P75" s="7">
        <v>0</v>
      </c>
      <c r="Q75" s="7">
        <v>50</v>
      </c>
      <c r="R75" s="7">
        <v>0</v>
      </c>
      <c r="S75" s="7">
        <v>0</v>
      </c>
      <c r="T75" s="7">
        <v>50</v>
      </c>
      <c r="U75" s="12"/>
      <c r="V75" s="12"/>
      <c r="W75" s="7">
        <f t="shared" si="4"/>
        <v>50</v>
      </c>
      <c r="X75" s="7">
        <f t="shared" si="5"/>
        <v>0</v>
      </c>
    </row>
    <row r="76" spans="2:24" ht="18.75" customHeight="1">
      <c r="B76" s="24"/>
      <c r="E76" s="2">
        <v>166</v>
      </c>
      <c r="G76" s="27" t="s">
        <v>65</v>
      </c>
      <c r="H76" s="28"/>
      <c r="I76" s="28"/>
      <c r="J76" s="28"/>
      <c r="K76" s="28"/>
      <c r="L76" s="28"/>
      <c r="M76" s="7">
        <v>0</v>
      </c>
      <c r="N76" s="7">
        <v>0</v>
      </c>
      <c r="O76" s="7">
        <v>0</v>
      </c>
      <c r="P76" s="7">
        <v>0</v>
      </c>
      <c r="Q76" s="7">
        <v>2200</v>
      </c>
      <c r="R76" s="7">
        <v>313.23</v>
      </c>
      <c r="S76" s="7">
        <v>1800</v>
      </c>
      <c r="T76" s="7">
        <v>2000</v>
      </c>
      <c r="U76" s="12"/>
      <c r="V76" s="12"/>
      <c r="W76" s="7">
        <f t="shared" si="4"/>
        <v>400</v>
      </c>
      <c r="X76" s="7">
        <f t="shared" si="5"/>
        <v>200</v>
      </c>
    </row>
    <row r="77" spans="2:24" ht="18.75" customHeight="1">
      <c r="B77" s="24"/>
      <c r="E77" s="2">
        <v>167</v>
      </c>
      <c r="G77" s="27" t="s">
        <v>66</v>
      </c>
      <c r="H77" s="28"/>
      <c r="I77" s="28"/>
      <c r="J77" s="28"/>
      <c r="K77" s="28"/>
      <c r="L77" s="28"/>
      <c r="M77" s="7">
        <v>0</v>
      </c>
      <c r="N77" s="7">
        <v>0</v>
      </c>
      <c r="O77" s="7">
        <v>0</v>
      </c>
      <c r="P77" s="7">
        <v>0</v>
      </c>
      <c r="Q77" s="7">
        <v>420</v>
      </c>
      <c r="R77" s="7">
        <v>96.44</v>
      </c>
      <c r="S77" s="7">
        <v>100</v>
      </c>
      <c r="T77" s="7">
        <v>0</v>
      </c>
      <c r="U77" s="12" t="s">
        <v>243</v>
      </c>
      <c r="V77" s="12" t="s">
        <v>243</v>
      </c>
      <c r="W77" s="7">
        <f t="shared" si="4"/>
        <v>320</v>
      </c>
      <c r="X77" s="7">
        <f t="shared" si="5"/>
        <v>420</v>
      </c>
    </row>
    <row r="78" spans="2:24" ht="18.75" customHeight="1">
      <c r="B78" s="24"/>
      <c r="E78" s="2">
        <v>168</v>
      </c>
      <c r="G78" s="27" t="s">
        <v>31</v>
      </c>
      <c r="H78" s="28"/>
      <c r="I78" s="28"/>
      <c r="J78" s="28"/>
      <c r="K78" s="28"/>
      <c r="L78" s="28"/>
      <c r="M78" s="7">
        <v>0</v>
      </c>
      <c r="N78" s="7">
        <v>0</v>
      </c>
      <c r="O78" s="7">
        <v>0</v>
      </c>
      <c r="P78" s="7">
        <v>0</v>
      </c>
      <c r="Q78" s="7">
        <v>50</v>
      </c>
      <c r="R78" s="7">
        <v>25.55</v>
      </c>
      <c r="S78" s="7">
        <v>50</v>
      </c>
      <c r="T78" s="7">
        <v>50</v>
      </c>
      <c r="U78" s="12"/>
      <c r="V78" s="12"/>
      <c r="W78" s="7">
        <f t="shared" si="4"/>
        <v>0</v>
      </c>
      <c r="X78" s="7">
        <f t="shared" si="5"/>
        <v>0</v>
      </c>
    </row>
    <row r="79" spans="2:24" ht="33" customHeight="1">
      <c r="B79" s="24"/>
      <c r="E79" s="2">
        <v>169</v>
      </c>
      <c r="G79" s="27" t="s">
        <v>67</v>
      </c>
      <c r="H79" s="28"/>
      <c r="I79" s="28"/>
      <c r="J79" s="28"/>
      <c r="K79" s="28"/>
      <c r="L79" s="28"/>
      <c r="M79" s="7">
        <v>0</v>
      </c>
      <c r="N79" s="7">
        <v>0</v>
      </c>
      <c r="O79" s="7">
        <v>0</v>
      </c>
      <c r="P79" s="13">
        <v>0</v>
      </c>
      <c r="Q79" s="7">
        <v>500</v>
      </c>
      <c r="R79" s="7">
        <v>485.86</v>
      </c>
      <c r="S79" s="7">
        <v>730</v>
      </c>
      <c r="T79" s="7">
        <v>800</v>
      </c>
      <c r="U79" s="12" t="s">
        <v>282</v>
      </c>
      <c r="V79" s="12" t="s">
        <v>251</v>
      </c>
      <c r="W79" s="7">
        <f t="shared" si="4"/>
        <v>-230</v>
      </c>
      <c r="X79" s="7">
        <f t="shared" si="5"/>
        <v>-300</v>
      </c>
    </row>
    <row r="80" spans="2:24" ht="18.75" customHeight="1">
      <c r="B80" s="24"/>
      <c r="E80" s="2">
        <v>172</v>
      </c>
      <c r="G80" s="27" t="s">
        <v>42</v>
      </c>
      <c r="H80" s="28"/>
      <c r="I80" s="28"/>
      <c r="J80" s="28"/>
      <c r="K80" s="28"/>
      <c r="L80" s="28"/>
      <c r="M80" s="7">
        <v>0</v>
      </c>
      <c r="N80" s="7">
        <v>0</v>
      </c>
      <c r="O80" s="7">
        <v>0</v>
      </c>
      <c r="P80" s="7">
        <v>0</v>
      </c>
      <c r="Q80" s="7">
        <v>100</v>
      </c>
      <c r="R80" s="7">
        <v>0</v>
      </c>
      <c r="S80" s="7">
        <v>0</v>
      </c>
      <c r="T80" s="7">
        <v>100</v>
      </c>
      <c r="U80" s="12"/>
      <c r="V80" s="12"/>
      <c r="W80" s="7">
        <f t="shared" si="4"/>
        <v>100</v>
      </c>
      <c r="X80" s="7">
        <f t="shared" si="5"/>
        <v>0</v>
      </c>
    </row>
    <row r="81" spans="2:24" ht="18.75" customHeight="1">
      <c r="B81" s="24"/>
      <c r="E81" s="2">
        <v>174</v>
      </c>
      <c r="G81" s="27" t="s">
        <v>68</v>
      </c>
      <c r="H81" s="28"/>
      <c r="I81" s="28"/>
      <c r="J81" s="28"/>
      <c r="K81" s="28"/>
      <c r="L81" s="28"/>
      <c r="M81" s="7">
        <v>0</v>
      </c>
      <c r="N81" s="7">
        <v>0</v>
      </c>
      <c r="O81" s="7">
        <v>0</v>
      </c>
      <c r="P81" s="7">
        <v>0</v>
      </c>
      <c r="Q81" s="7">
        <v>730</v>
      </c>
      <c r="R81" s="7">
        <v>196.28</v>
      </c>
      <c r="S81" s="7">
        <v>550</v>
      </c>
      <c r="T81" s="7">
        <v>730</v>
      </c>
      <c r="U81" s="12"/>
      <c r="V81" s="12"/>
      <c r="W81" s="7">
        <f t="shared" si="4"/>
        <v>180</v>
      </c>
      <c r="X81" s="7">
        <f t="shared" si="5"/>
        <v>0</v>
      </c>
    </row>
    <row r="82" spans="2:24" ht="18.75" customHeight="1">
      <c r="B82" s="24"/>
      <c r="E82" s="2">
        <v>178</v>
      </c>
      <c r="G82" s="27" t="s">
        <v>69</v>
      </c>
      <c r="H82" s="28"/>
      <c r="I82" s="28"/>
      <c r="J82" s="28"/>
      <c r="K82" s="28"/>
      <c r="L82" s="28"/>
      <c r="M82" s="7">
        <v>0</v>
      </c>
      <c r="N82" s="7">
        <v>0</v>
      </c>
      <c r="O82" s="7">
        <v>0</v>
      </c>
      <c r="P82" s="7">
        <v>0</v>
      </c>
      <c r="Q82" s="7">
        <v>450</v>
      </c>
      <c r="R82" s="7">
        <v>169.09</v>
      </c>
      <c r="S82" s="7">
        <v>260</v>
      </c>
      <c r="T82" s="7">
        <v>300</v>
      </c>
      <c r="U82" s="12"/>
      <c r="V82" s="12"/>
      <c r="W82" s="7">
        <f t="shared" si="4"/>
        <v>190</v>
      </c>
      <c r="X82" s="7">
        <f t="shared" si="5"/>
        <v>150</v>
      </c>
    </row>
    <row r="83" spans="2:24" ht="18.75" customHeight="1">
      <c r="B83" s="24"/>
      <c r="E83" s="2">
        <v>179</v>
      </c>
      <c r="G83" s="27" t="s">
        <v>70</v>
      </c>
      <c r="H83" s="28"/>
      <c r="I83" s="28"/>
      <c r="J83" s="28"/>
      <c r="K83" s="28"/>
      <c r="L83" s="28"/>
      <c r="M83" s="7">
        <v>0</v>
      </c>
      <c r="N83" s="7">
        <v>0</v>
      </c>
      <c r="O83" s="7">
        <v>0</v>
      </c>
      <c r="P83" s="7">
        <v>0</v>
      </c>
      <c r="Q83" s="7">
        <v>100</v>
      </c>
      <c r="R83" s="7">
        <v>0</v>
      </c>
      <c r="S83" s="7">
        <v>0</v>
      </c>
      <c r="T83" s="7">
        <v>100</v>
      </c>
      <c r="U83" s="12"/>
      <c r="V83" s="12"/>
      <c r="W83" s="7">
        <f t="shared" si="4"/>
        <v>100</v>
      </c>
      <c r="X83" s="7">
        <f t="shared" si="5"/>
        <v>0</v>
      </c>
    </row>
    <row r="84" spans="2:24" ht="18.75" customHeight="1">
      <c r="B84" s="24"/>
      <c r="E84" s="2">
        <v>180</v>
      </c>
      <c r="G84" s="27" t="s">
        <v>71</v>
      </c>
      <c r="H84" s="28"/>
      <c r="I84" s="28"/>
      <c r="J84" s="28"/>
      <c r="K84" s="28"/>
      <c r="L84" s="28"/>
      <c r="M84" s="7">
        <v>0</v>
      </c>
      <c r="N84" s="7">
        <v>0</v>
      </c>
      <c r="O84" s="7">
        <v>0</v>
      </c>
      <c r="P84" s="7">
        <v>0</v>
      </c>
      <c r="Q84" s="7">
        <v>80</v>
      </c>
      <c r="R84" s="7">
        <v>218.27</v>
      </c>
      <c r="S84" s="7">
        <v>220</v>
      </c>
      <c r="T84" s="7">
        <v>250</v>
      </c>
      <c r="U84" s="12" t="s">
        <v>283</v>
      </c>
      <c r="V84" s="12"/>
      <c r="W84" s="7">
        <f t="shared" si="4"/>
        <v>-140</v>
      </c>
      <c r="X84" s="7">
        <f t="shared" si="5"/>
        <v>-170</v>
      </c>
    </row>
    <row r="85" spans="2:24" ht="24" customHeight="1">
      <c r="B85" s="24"/>
      <c r="E85" s="2">
        <v>201</v>
      </c>
      <c r="G85" s="27" t="s">
        <v>72</v>
      </c>
      <c r="H85" s="28"/>
      <c r="I85" s="28"/>
      <c r="J85" s="28"/>
      <c r="K85" s="28"/>
      <c r="L85" s="28"/>
      <c r="M85" s="7">
        <v>100</v>
      </c>
      <c r="N85" s="7">
        <v>611.49</v>
      </c>
      <c r="O85" s="7">
        <v>700</v>
      </c>
      <c r="P85" s="7">
        <v>400</v>
      </c>
      <c r="Q85" s="7">
        <v>0</v>
      </c>
      <c r="R85" s="7">
        <v>0</v>
      </c>
      <c r="S85" s="7">
        <v>0</v>
      </c>
      <c r="T85" s="7">
        <v>0</v>
      </c>
      <c r="U85" s="12" t="s">
        <v>244</v>
      </c>
      <c r="V85" s="12" t="s">
        <v>245</v>
      </c>
      <c r="W85" s="7">
        <f t="shared" si="4"/>
        <v>600</v>
      </c>
      <c r="X85" s="7">
        <f t="shared" si="5"/>
        <v>300</v>
      </c>
    </row>
    <row r="86" spans="2:24" ht="18.75" customHeight="1">
      <c r="B86" s="24"/>
      <c r="E86" s="2">
        <v>202</v>
      </c>
      <c r="G86" s="27" t="s">
        <v>73</v>
      </c>
      <c r="H86" s="28"/>
      <c r="I86" s="28"/>
      <c r="J86" s="28"/>
      <c r="K86" s="28"/>
      <c r="L86" s="28"/>
      <c r="M86" s="7">
        <v>30</v>
      </c>
      <c r="N86" s="7">
        <v>87.5</v>
      </c>
      <c r="O86" s="7">
        <v>150</v>
      </c>
      <c r="P86" s="7">
        <v>150</v>
      </c>
      <c r="Q86" s="7">
        <v>0</v>
      </c>
      <c r="R86" s="7">
        <v>0</v>
      </c>
      <c r="S86" s="7">
        <v>0</v>
      </c>
      <c r="T86" s="7">
        <v>0</v>
      </c>
      <c r="U86" s="12" t="s">
        <v>246</v>
      </c>
      <c r="V86" s="12" t="s">
        <v>247</v>
      </c>
      <c r="W86" s="7">
        <f t="shared" si="4"/>
        <v>120</v>
      </c>
      <c r="X86" s="7">
        <f t="shared" si="5"/>
        <v>120</v>
      </c>
    </row>
    <row r="87" spans="2:24" ht="18.75" customHeight="1">
      <c r="B87" s="24"/>
      <c r="E87" s="2">
        <v>203</v>
      </c>
      <c r="G87" s="27" t="s">
        <v>74</v>
      </c>
      <c r="H87" s="28"/>
      <c r="I87" s="28"/>
      <c r="J87" s="28"/>
      <c r="K87" s="28"/>
      <c r="L87" s="28"/>
      <c r="M87" s="7">
        <v>1000</v>
      </c>
      <c r="N87" s="7">
        <v>540.13</v>
      </c>
      <c r="O87" s="7">
        <v>800</v>
      </c>
      <c r="P87" s="7">
        <v>600</v>
      </c>
      <c r="Q87" s="7">
        <v>0</v>
      </c>
      <c r="R87" s="7">
        <v>0</v>
      </c>
      <c r="S87" s="7">
        <v>0</v>
      </c>
      <c r="T87" s="7">
        <v>0</v>
      </c>
      <c r="U87" s="12" t="s">
        <v>249</v>
      </c>
      <c r="V87" s="12" t="s">
        <v>248</v>
      </c>
      <c r="W87" s="7">
        <f t="shared" si="4"/>
        <v>-200</v>
      </c>
      <c r="X87" s="7">
        <f t="shared" si="5"/>
        <v>-400</v>
      </c>
    </row>
    <row r="88" spans="2:24" ht="23.25" customHeight="1">
      <c r="B88" s="24"/>
      <c r="E88" s="2">
        <v>204</v>
      </c>
      <c r="G88" s="27" t="s">
        <v>75</v>
      </c>
      <c r="H88" s="28"/>
      <c r="I88" s="28"/>
      <c r="J88" s="28"/>
      <c r="K88" s="28"/>
      <c r="L88" s="28"/>
      <c r="M88" s="7">
        <v>480</v>
      </c>
      <c r="N88" s="7">
        <v>346.58</v>
      </c>
      <c r="O88" s="7">
        <v>480</v>
      </c>
      <c r="P88" s="7">
        <v>440</v>
      </c>
      <c r="Q88" s="7">
        <v>0</v>
      </c>
      <c r="R88" s="7">
        <v>0</v>
      </c>
      <c r="S88" s="7">
        <v>0</v>
      </c>
      <c r="T88" s="7">
        <v>0</v>
      </c>
      <c r="U88" s="12"/>
      <c r="V88" s="12" t="s">
        <v>250</v>
      </c>
      <c r="W88" s="7">
        <f t="shared" si="4"/>
        <v>0</v>
      </c>
      <c r="X88" s="7">
        <f t="shared" si="5"/>
        <v>-40</v>
      </c>
    </row>
    <row r="89" spans="2:24" ht="23.25" customHeight="1">
      <c r="B89" s="24"/>
      <c r="E89" s="2">
        <v>205</v>
      </c>
      <c r="G89" s="27" t="s">
        <v>76</v>
      </c>
      <c r="H89" s="28"/>
      <c r="I89" s="28"/>
      <c r="J89" s="28"/>
      <c r="K89" s="28"/>
      <c r="L89" s="28"/>
      <c r="M89" s="7">
        <v>2500</v>
      </c>
      <c r="N89" s="7">
        <v>1433.3</v>
      </c>
      <c r="O89" s="7">
        <v>1900</v>
      </c>
      <c r="P89" s="7">
        <v>2150</v>
      </c>
      <c r="Q89" s="7">
        <v>0</v>
      </c>
      <c r="R89" s="7">
        <v>0</v>
      </c>
      <c r="S89" s="7">
        <v>0</v>
      </c>
      <c r="T89" s="7">
        <v>0</v>
      </c>
      <c r="U89" s="12" t="s">
        <v>284</v>
      </c>
      <c r="V89" s="12"/>
      <c r="W89" s="7">
        <f t="shared" si="4"/>
        <v>-600</v>
      </c>
      <c r="X89" s="7">
        <f t="shared" si="5"/>
        <v>-350</v>
      </c>
    </row>
    <row r="90" spans="2:24" ht="18.75" customHeight="1">
      <c r="B90" s="24"/>
      <c r="E90" s="2">
        <v>206</v>
      </c>
      <c r="G90" s="27" t="s">
        <v>77</v>
      </c>
      <c r="H90" s="28"/>
      <c r="I90" s="28"/>
      <c r="J90" s="28"/>
      <c r="K90" s="28"/>
      <c r="L90" s="28"/>
      <c r="M90" s="7">
        <v>900</v>
      </c>
      <c r="N90" s="7">
        <v>671.82</v>
      </c>
      <c r="O90" s="7">
        <v>920</v>
      </c>
      <c r="P90" s="7">
        <v>840</v>
      </c>
      <c r="Q90" s="7">
        <v>0</v>
      </c>
      <c r="R90" s="7">
        <v>0</v>
      </c>
      <c r="S90" s="7">
        <v>0</v>
      </c>
      <c r="T90" s="7">
        <v>0</v>
      </c>
      <c r="U90" s="12"/>
      <c r="V90" s="12"/>
      <c r="W90" s="7">
        <f t="shared" si="4"/>
        <v>20</v>
      </c>
      <c r="X90" s="7">
        <f t="shared" si="5"/>
        <v>-60</v>
      </c>
    </row>
    <row r="91" spans="2:24" ht="18.75" customHeight="1">
      <c r="B91" s="24"/>
      <c r="E91" s="2">
        <v>207</v>
      </c>
      <c r="G91" s="27" t="s">
        <v>78</v>
      </c>
      <c r="H91" s="28"/>
      <c r="I91" s="28"/>
      <c r="J91" s="28"/>
      <c r="K91" s="28"/>
      <c r="L91" s="28"/>
      <c r="M91" s="7">
        <v>300</v>
      </c>
      <c r="N91" s="7">
        <v>265</v>
      </c>
      <c r="O91" s="7">
        <v>330</v>
      </c>
      <c r="P91" s="7">
        <v>300</v>
      </c>
      <c r="Q91" s="7">
        <v>0</v>
      </c>
      <c r="R91" s="7">
        <v>0</v>
      </c>
      <c r="S91" s="7">
        <v>0</v>
      </c>
      <c r="T91" s="7">
        <v>0</v>
      </c>
      <c r="U91" s="12"/>
      <c r="V91" s="12"/>
      <c r="W91" s="7">
        <f t="shared" si="4"/>
        <v>30</v>
      </c>
      <c r="X91" s="7">
        <f t="shared" si="5"/>
        <v>0</v>
      </c>
    </row>
    <row r="92" spans="2:24" ht="18.75" customHeight="1">
      <c r="B92" s="24"/>
      <c r="E92" s="2">
        <v>208</v>
      </c>
      <c r="G92" s="27" t="s">
        <v>79</v>
      </c>
      <c r="H92" s="28"/>
      <c r="I92" s="28"/>
      <c r="J92" s="28"/>
      <c r="K92" s="28"/>
      <c r="L92" s="28"/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12"/>
      <c r="V92" s="12"/>
      <c r="W92" s="7">
        <f t="shared" si="4"/>
        <v>0</v>
      </c>
      <c r="X92" s="7">
        <f t="shared" si="5"/>
        <v>0</v>
      </c>
    </row>
    <row r="93" spans="2:24" ht="24" customHeight="1">
      <c r="B93" s="24"/>
      <c r="E93" s="2">
        <v>210</v>
      </c>
      <c r="G93" s="27" t="s">
        <v>80</v>
      </c>
      <c r="H93" s="28"/>
      <c r="I93" s="28"/>
      <c r="J93" s="28"/>
      <c r="K93" s="28"/>
      <c r="L93" s="28"/>
      <c r="M93" s="7">
        <v>2000</v>
      </c>
      <c r="N93" s="7">
        <v>1199</v>
      </c>
      <c r="O93" s="7">
        <v>1520</v>
      </c>
      <c r="P93" s="7">
        <v>1650</v>
      </c>
      <c r="Q93" s="7">
        <v>0</v>
      </c>
      <c r="R93" s="7">
        <v>0</v>
      </c>
      <c r="S93" s="7">
        <v>0</v>
      </c>
      <c r="T93" s="7">
        <v>0</v>
      </c>
      <c r="U93" s="12" t="s">
        <v>252</v>
      </c>
      <c r="V93" s="12"/>
      <c r="W93" s="7">
        <f t="shared" si="4"/>
        <v>-480</v>
      </c>
      <c r="X93" s="7">
        <f t="shared" si="5"/>
        <v>-350</v>
      </c>
    </row>
    <row r="94" spans="2:24" ht="18.75" customHeight="1">
      <c r="B94" s="24"/>
      <c r="E94" s="2">
        <v>211</v>
      </c>
      <c r="G94" s="27" t="s">
        <v>81</v>
      </c>
      <c r="H94" s="28"/>
      <c r="I94" s="28"/>
      <c r="J94" s="28"/>
      <c r="K94" s="28"/>
      <c r="L94" s="28"/>
      <c r="M94" s="7">
        <v>0</v>
      </c>
      <c r="N94" s="7">
        <v>32.08</v>
      </c>
      <c r="O94" s="7">
        <v>30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12" t="s">
        <v>253</v>
      </c>
      <c r="V94" s="12"/>
      <c r="W94" s="7">
        <f t="shared" si="4"/>
        <v>30</v>
      </c>
      <c r="X94" s="7">
        <f t="shared" si="5"/>
        <v>0</v>
      </c>
    </row>
    <row r="95" spans="2:24" ht="18.75" customHeight="1">
      <c r="B95" s="24"/>
      <c r="E95" s="2">
        <v>212</v>
      </c>
      <c r="G95" s="27" t="s">
        <v>82</v>
      </c>
      <c r="H95" s="28"/>
      <c r="I95" s="28"/>
      <c r="J95" s="28"/>
      <c r="K95" s="28"/>
      <c r="L95" s="28"/>
      <c r="M95" s="7">
        <v>800</v>
      </c>
      <c r="N95" s="7">
        <v>674.04</v>
      </c>
      <c r="O95" s="7">
        <v>920</v>
      </c>
      <c r="P95" s="7">
        <v>840</v>
      </c>
      <c r="Q95" s="7">
        <v>0</v>
      </c>
      <c r="R95" s="7">
        <v>0</v>
      </c>
      <c r="S95" s="7">
        <v>0</v>
      </c>
      <c r="T95" s="7">
        <v>0</v>
      </c>
      <c r="U95" s="12" t="s">
        <v>254</v>
      </c>
      <c r="V95" s="12"/>
      <c r="W95" s="7">
        <f t="shared" si="4"/>
        <v>120</v>
      </c>
      <c r="X95" s="7">
        <f t="shared" si="5"/>
        <v>40</v>
      </c>
    </row>
    <row r="96" spans="2:24" ht="18.75" customHeight="1">
      <c r="B96" s="24"/>
      <c r="E96" s="2">
        <v>213</v>
      </c>
      <c r="G96" s="27" t="s">
        <v>26</v>
      </c>
      <c r="H96" s="28"/>
      <c r="I96" s="28"/>
      <c r="J96" s="28"/>
      <c r="K96" s="28"/>
      <c r="L96" s="28"/>
      <c r="M96" s="7">
        <v>40</v>
      </c>
      <c r="N96" s="7">
        <v>54</v>
      </c>
      <c r="O96" s="7">
        <v>50</v>
      </c>
      <c r="P96" s="7">
        <v>50</v>
      </c>
      <c r="Q96" s="7">
        <v>0</v>
      </c>
      <c r="R96" s="7">
        <v>0</v>
      </c>
      <c r="S96" s="7">
        <v>0</v>
      </c>
      <c r="T96" s="7">
        <v>0</v>
      </c>
      <c r="U96" s="12"/>
      <c r="V96" s="12"/>
      <c r="W96" s="7">
        <f t="shared" si="4"/>
        <v>10</v>
      </c>
      <c r="X96" s="7">
        <f t="shared" si="5"/>
        <v>10</v>
      </c>
    </row>
    <row r="97" spans="1:24" ht="18.75" customHeight="1">
      <c r="B97" s="24"/>
      <c r="E97" s="2">
        <v>214</v>
      </c>
      <c r="G97" s="27" t="s">
        <v>83</v>
      </c>
      <c r="H97" s="28"/>
      <c r="I97" s="28"/>
      <c r="J97" s="28"/>
      <c r="K97" s="28"/>
      <c r="L97" s="28"/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12"/>
      <c r="V97" s="12"/>
      <c r="W97" s="7">
        <f t="shared" si="4"/>
        <v>0</v>
      </c>
      <c r="X97" s="7">
        <f t="shared" si="5"/>
        <v>0</v>
      </c>
    </row>
    <row r="98" spans="1:24" ht="25.5" customHeight="1">
      <c r="B98" s="24"/>
      <c r="E98" s="2">
        <v>215</v>
      </c>
      <c r="G98" s="27" t="s">
        <v>84</v>
      </c>
      <c r="H98" s="28"/>
      <c r="I98" s="28"/>
      <c r="J98" s="28"/>
      <c r="K98" s="28"/>
      <c r="L98" s="28"/>
      <c r="M98" s="7">
        <v>0</v>
      </c>
      <c r="N98" s="7">
        <v>646</v>
      </c>
      <c r="O98" s="7">
        <v>700</v>
      </c>
      <c r="P98" s="7">
        <v>270</v>
      </c>
      <c r="Q98" s="7">
        <v>0</v>
      </c>
      <c r="R98" s="7">
        <v>0</v>
      </c>
      <c r="S98" s="7">
        <v>0</v>
      </c>
      <c r="T98" s="7">
        <v>0</v>
      </c>
      <c r="U98" s="12" t="s">
        <v>255</v>
      </c>
      <c r="V98" s="12" t="s">
        <v>256</v>
      </c>
      <c r="W98" s="7">
        <f t="shared" si="4"/>
        <v>700</v>
      </c>
      <c r="X98" s="7">
        <f t="shared" si="5"/>
        <v>270</v>
      </c>
    </row>
    <row r="99" spans="1:24" ht="18.75" customHeight="1">
      <c r="B99" s="24"/>
      <c r="E99" s="2">
        <v>218</v>
      </c>
      <c r="G99" s="27" t="s">
        <v>85</v>
      </c>
      <c r="H99" s="28"/>
      <c r="I99" s="28"/>
      <c r="J99" s="28"/>
      <c r="K99" s="28"/>
      <c r="L99" s="28"/>
      <c r="M99" s="7">
        <v>150</v>
      </c>
      <c r="N99" s="7">
        <v>52.92</v>
      </c>
      <c r="O99" s="7">
        <v>100</v>
      </c>
      <c r="P99" s="7">
        <v>100</v>
      </c>
      <c r="Q99" s="7">
        <v>0</v>
      </c>
      <c r="R99" s="7">
        <v>0</v>
      </c>
      <c r="S99" s="7">
        <v>0</v>
      </c>
      <c r="T99" s="7">
        <v>0</v>
      </c>
      <c r="U99" s="12"/>
      <c r="V99" s="12"/>
      <c r="W99" s="7">
        <f t="shared" si="4"/>
        <v>-50</v>
      </c>
      <c r="X99" s="7">
        <f t="shared" si="5"/>
        <v>-50</v>
      </c>
    </row>
    <row r="100" spans="1:24" ht="18.75" customHeight="1">
      <c r="B100" s="24"/>
      <c r="E100" s="2">
        <v>219</v>
      </c>
      <c r="G100" s="27" t="s">
        <v>86</v>
      </c>
      <c r="H100" s="28"/>
      <c r="I100" s="28"/>
      <c r="J100" s="28"/>
      <c r="K100" s="28"/>
      <c r="L100" s="28"/>
      <c r="M100" s="7">
        <v>50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12" t="s">
        <v>253</v>
      </c>
      <c r="V100" s="12"/>
      <c r="W100" s="7">
        <f t="shared" si="4"/>
        <v>-50</v>
      </c>
      <c r="X100" s="7">
        <f t="shared" si="5"/>
        <v>-50</v>
      </c>
    </row>
    <row r="101" spans="1:24" ht="24" customHeight="1">
      <c r="B101" s="24"/>
      <c r="E101" s="2">
        <v>220</v>
      </c>
      <c r="G101" s="27" t="s">
        <v>87</v>
      </c>
      <c r="H101" s="28"/>
      <c r="I101" s="28"/>
      <c r="J101" s="28"/>
      <c r="K101" s="28"/>
      <c r="L101" s="28"/>
      <c r="M101" s="7">
        <v>1000</v>
      </c>
      <c r="N101" s="7">
        <v>399</v>
      </c>
      <c r="O101" s="7">
        <v>400</v>
      </c>
      <c r="P101" s="7">
        <v>480</v>
      </c>
      <c r="Q101" s="7">
        <v>0</v>
      </c>
      <c r="R101" s="7">
        <v>0</v>
      </c>
      <c r="S101" s="7">
        <v>0</v>
      </c>
      <c r="T101" s="7">
        <v>0</v>
      </c>
      <c r="U101" s="12" t="s">
        <v>274</v>
      </c>
      <c r="V101" s="12"/>
      <c r="W101" s="7">
        <f t="shared" si="4"/>
        <v>-600</v>
      </c>
      <c r="X101" s="7">
        <f t="shared" si="5"/>
        <v>-520</v>
      </c>
    </row>
    <row r="102" spans="1:24" ht="18.75" customHeight="1">
      <c r="B102" s="24"/>
      <c r="E102" s="2">
        <v>221</v>
      </c>
      <c r="G102" s="27" t="s">
        <v>88</v>
      </c>
      <c r="H102" s="28"/>
      <c r="I102" s="28"/>
      <c r="J102" s="28"/>
      <c r="K102" s="28"/>
      <c r="L102" s="28"/>
      <c r="M102" s="7">
        <v>1000</v>
      </c>
      <c r="N102" s="7">
        <v>519.01</v>
      </c>
      <c r="O102" s="7">
        <v>750</v>
      </c>
      <c r="P102" s="7">
        <v>800</v>
      </c>
      <c r="Q102" s="7">
        <v>0</v>
      </c>
      <c r="R102" s="7">
        <v>0</v>
      </c>
      <c r="S102" s="7">
        <v>0</v>
      </c>
      <c r="T102" s="7">
        <v>0</v>
      </c>
      <c r="U102" s="12"/>
      <c r="V102" s="12"/>
      <c r="W102" s="7">
        <f t="shared" si="4"/>
        <v>-250</v>
      </c>
      <c r="X102" s="7">
        <f t="shared" si="5"/>
        <v>-200</v>
      </c>
    </row>
    <row r="103" spans="1:24" ht="18.75" customHeight="1">
      <c r="B103" s="24"/>
      <c r="E103" s="2">
        <v>222</v>
      </c>
      <c r="G103" s="27" t="s">
        <v>118</v>
      </c>
      <c r="H103" s="28"/>
      <c r="I103" s="28"/>
      <c r="J103" s="28"/>
      <c r="K103" s="28"/>
      <c r="L103" s="28"/>
      <c r="M103" s="7">
        <v>600</v>
      </c>
      <c r="N103" s="7">
        <v>0</v>
      </c>
      <c r="O103" s="7">
        <v>1000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12" t="s">
        <v>291</v>
      </c>
      <c r="V103" s="12"/>
      <c r="W103" s="7">
        <f t="shared" si="4"/>
        <v>400</v>
      </c>
      <c r="X103" s="7">
        <f t="shared" si="5"/>
        <v>-600</v>
      </c>
    </row>
    <row r="104" spans="1:24" ht="18.75" customHeight="1">
      <c r="B104" s="24"/>
      <c r="E104" s="2">
        <v>225</v>
      </c>
      <c r="G104" s="27" t="s">
        <v>89</v>
      </c>
      <c r="H104" s="28"/>
      <c r="I104" s="28"/>
      <c r="J104" s="28"/>
      <c r="K104" s="28"/>
      <c r="L104" s="28"/>
      <c r="M104" s="7">
        <v>0</v>
      </c>
      <c r="N104" s="7">
        <v>75</v>
      </c>
      <c r="O104" s="7">
        <v>80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12"/>
      <c r="V104" s="12"/>
      <c r="W104" s="7">
        <f t="shared" si="4"/>
        <v>80</v>
      </c>
      <c r="X104" s="7">
        <f t="shared" si="5"/>
        <v>0</v>
      </c>
    </row>
    <row r="105" spans="1:24" ht="18.75" customHeight="1">
      <c r="B105" s="24"/>
      <c r="E105" s="2">
        <v>227</v>
      </c>
      <c r="G105" s="27" t="s">
        <v>90</v>
      </c>
      <c r="H105" s="28"/>
      <c r="I105" s="28"/>
      <c r="J105" s="28"/>
      <c r="K105" s="28"/>
      <c r="L105" s="28"/>
      <c r="M105" s="7">
        <v>10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12"/>
      <c r="V105" s="12"/>
      <c r="W105" s="7">
        <f t="shared" si="4"/>
        <v>-10</v>
      </c>
      <c r="X105" s="7">
        <f t="shared" si="5"/>
        <v>-10</v>
      </c>
    </row>
    <row r="106" spans="1:24" ht="18.75" customHeight="1">
      <c r="B106" s="24"/>
      <c r="E106" s="2">
        <v>229</v>
      </c>
      <c r="G106" s="27" t="s">
        <v>91</v>
      </c>
      <c r="H106" s="28"/>
      <c r="I106" s="28"/>
      <c r="J106" s="28"/>
      <c r="K106" s="28"/>
      <c r="L106" s="28"/>
      <c r="M106" s="7">
        <v>0</v>
      </c>
      <c r="N106" s="7">
        <v>17.489999999999998</v>
      </c>
      <c r="O106" s="7">
        <v>20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12"/>
      <c r="V106" s="12"/>
      <c r="W106" s="7">
        <f t="shared" si="4"/>
        <v>20</v>
      </c>
      <c r="X106" s="7">
        <f t="shared" si="5"/>
        <v>0</v>
      </c>
    </row>
    <row r="107" spans="1:24" ht="18.75" customHeight="1">
      <c r="B107" s="24"/>
      <c r="E107" s="2">
        <v>231</v>
      </c>
      <c r="G107" s="27" t="s">
        <v>92</v>
      </c>
      <c r="H107" s="28"/>
      <c r="I107" s="28"/>
      <c r="J107" s="28"/>
      <c r="K107" s="28"/>
      <c r="L107" s="28"/>
      <c r="M107" s="7">
        <v>20</v>
      </c>
      <c r="N107" s="7">
        <v>4.83</v>
      </c>
      <c r="O107" s="7">
        <v>10</v>
      </c>
      <c r="P107" s="7">
        <v>10</v>
      </c>
      <c r="Q107" s="7">
        <v>0</v>
      </c>
      <c r="R107" s="7">
        <v>0</v>
      </c>
      <c r="S107" s="7">
        <v>0</v>
      </c>
      <c r="T107" s="7">
        <v>0</v>
      </c>
      <c r="U107" s="12"/>
      <c r="V107" s="12"/>
      <c r="W107" s="7">
        <f t="shared" si="4"/>
        <v>-10</v>
      </c>
      <c r="X107" s="7">
        <f t="shared" si="5"/>
        <v>-10</v>
      </c>
    </row>
    <row r="108" spans="1:24" ht="18.75" customHeight="1">
      <c r="A108" s="5">
        <v>14175.25</v>
      </c>
      <c r="B108" s="24"/>
      <c r="M108" s="8"/>
      <c r="N108" s="7"/>
      <c r="O108" s="7"/>
      <c r="P108" s="7"/>
      <c r="Q108" s="7"/>
      <c r="R108" s="7"/>
      <c r="S108" s="7"/>
      <c r="T108" s="7"/>
      <c r="U108" s="12"/>
      <c r="V108" s="12"/>
      <c r="W108" s="7">
        <f t="shared" si="4"/>
        <v>0</v>
      </c>
      <c r="X108" s="7">
        <f t="shared" si="5"/>
        <v>0</v>
      </c>
    </row>
    <row r="109" spans="1:24" ht="18.75" customHeight="1">
      <c r="A109" s="5">
        <v>26044.81</v>
      </c>
      <c r="B109" s="25">
        <f>SUM(A109-A108)</f>
        <v>11869.560000000001</v>
      </c>
      <c r="L109" s="3"/>
      <c r="M109" s="9">
        <f t="shared" ref="M109:T109" si="6">SUM(M54:M107)</f>
        <v>10980</v>
      </c>
      <c r="N109" s="9">
        <f t="shared" si="6"/>
        <v>7629.19</v>
      </c>
      <c r="O109" s="9">
        <f t="shared" si="6"/>
        <v>10860</v>
      </c>
      <c r="P109" s="9">
        <f t="shared" si="6"/>
        <v>9080</v>
      </c>
      <c r="Q109" s="9">
        <f t="shared" si="6"/>
        <v>37530</v>
      </c>
      <c r="R109" s="9">
        <f t="shared" si="6"/>
        <v>15914.860000000002</v>
      </c>
      <c r="S109" s="9">
        <f t="shared" si="6"/>
        <v>25170</v>
      </c>
      <c r="T109" s="9">
        <f t="shared" si="6"/>
        <v>32000</v>
      </c>
      <c r="U109" s="12"/>
      <c r="V109" s="12"/>
      <c r="W109" s="7">
        <f t="shared" si="4"/>
        <v>12240</v>
      </c>
      <c r="X109" s="7">
        <f t="shared" si="5"/>
        <v>3630</v>
      </c>
    </row>
    <row r="110" spans="1:24" ht="24.75" customHeight="1">
      <c r="B110" s="24"/>
      <c r="D110" s="32" t="s">
        <v>93</v>
      </c>
      <c r="E110" s="28"/>
      <c r="F110" s="28"/>
      <c r="G110" s="28"/>
      <c r="H110" s="28"/>
      <c r="I110" s="28"/>
      <c r="M110" s="7"/>
      <c r="N110" s="7"/>
      <c r="O110" s="7"/>
      <c r="P110" s="7"/>
      <c r="Q110" s="7"/>
      <c r="R110" s="7"/>
      <c r="S110" s="7"/>
      <c r="T110" s="7"/>
      <c r="U110" s="12"/>
      <c r="V110" s="12"/>
      <c r="W110" s="7">
        <f t="shared" si="4"/>
        <v>0</v>
      </c>
      <c r="X110" s="7">
        <f t="shared" si="5"/>
        <v>0</v>
      </c>
    </row>
    <row r="111" spans="1:24" ht="18.75" customHeight="1">
      <c r="B111" s="24"/>
      <c r="E111" s="1" t="s">
        <v>10</v>
      </c>
      <c r="G111" s="29" t="s">
        <v>11</v>
      </c>
      <c r="H111" s="28"/>
      <c r="J111" s="1"/>
      <c r="K111" s="1"/>
      <c r="L111" s="1"/>
      <c r="M111" s="7"/>
      <c r="N111" s="7"/>
      <c r="O111" s="7"/>
      <c r="P111" s="7"/>
      <c r="Q111" s="7"/>
      <c r="R111" s="7"/>
      <c r="S111" s="7"/>
      <c r="T111" s="7"/>
      <c r="U111" s="12"/>
      <c r="V111" s="12"/>
      <c r="W111" s="7">
        <f t="shared" si="4"/>
        <v>0</v>
      </c>
      <c r="X111" s="7">
        <f t="shared" si="5"/>
        <v>0</v>
      </c>
    </row>
    <row r="112" spans="1:24" ht="22.5" customHeight="1">
      <c r="B112" s="24"/>
      <c r="E112" s="2">
        <v>233</v>
      </c>
      <c r="G112" s="27" t="s">
        <v>94</v>
      </c>
      <c r="H112" s="28"/>
      <c r="I112" s="28"/>
      <c r="J112" s="28"/>
      <c r="K112" s="28"/>
      <c r="L112" s="28"/>
      <c r="M112" s="7">
        <v>0</v>
      </c>
      <c r="N112" s="7">
        <v>0</v>
      </c>
      <c r="O112" s="7">
        <v>0</v>
      </c>
      <c r="P112" s="7">
        <v>0</v>
      </c>
      <c r="Q112" s="7">
        <v>700</v>
      </c>
      <c r="R112" s="7">
        <v>1480</v>
      </c>
      <c r="S112" s="7">
        <v>1480</v>
      </c>
      <c r="T112" s="7">
        <v>900</v>
      </c>
      <c r="U112" s="12" t="s">
        <v>285</v>
      </c>
      <c r="V112" s="12"/>
      <c r="W112" s="7">
        <f t="shared" si="4"/>
        <v>-780</v>
      </c>
      <c r="X112" s="7">
        <f t="shared" si="5"/>
        <v>-200</v>
      </c>
    </row>
    <row r="113" spans="2:24" ht="24.75" customHeight="1">
      <c r="B113" s="24"/>
      <c r="E113" s="2">
        <v>234</v>
      </c>
      <c r="G113" s="27" t="s">
        <v>95</v>
      </c>
      <c r="H113" s="28"/>
      <c r="I113" s="28"/>
      <c r="J113" s="28"/>
      <c r="K113" s="28"/>
      <c r="L113" s="28"/>
      <c r="M113" s="7">
        <v>0</v>
      </c>
      <c r="N113" s="7">
        <v>0</v>
      </c>
      <c r="O113" s="7">
        <v>0</v>
      </c>
      <c r="P113" s="7">
        <v>0</v>
      </c>
      <c r="Q113" s="7">
        <v>3000</v>
      </c>
      <c r="R113" s="7">
        <v>3158.56</v>
      </c>
      <c r="S113" s="7">
        <v>3160</v>
      </c>
      <c r="T113" s="7">
        <v>5000</v>
      </c>
      <c r="U113" s="12"/>
      <c r="V113" s="12" t="s">
        <v>286</v>
      </c>
      <c r="W113" s="7">
        <f t="shared" si="4"/>
        <v>-160</v>
      </c>
      <c r="X113" s="7">
        <f t="shared" si="5"/>
        <v>-2000</v>
      </c>
    </row>
    <row r="114" spans="2:24" ht="24.75" customHeight="1">
      <c r="B114" s="24"/>
      <c r="E114" s="2">
        <v>235</v>
      </c>
      <c r="G114" s="27" t="s">
        <v>96</v>
      </c>
      <c r="H114" s="28"/>
      <c r="I114" s="28"/>
      <c r="J114" s="28"/>
      <c r="K114" s="28"/>
      <c r="L114" s="28"/>
      <c r="M114" s="7">
        <v>0</v>
      </c>
      <c r="N114" s="7">
        <v>0</v>
      </c>
      <c r="O114" s="7">
        <v>0</v>
      </c>
      <c r="P114" s="7">
        <v>0</v>
      </c>
      <c r="Q114" s="7">
        <v>300</v>
      </c>
      <c r="R114" s="7">
        <v>10.18</v>
      </c>
      <c r="S114" s="7">
        <v>10</v>
      </c>
      <c r="T114" s="7">
        <v>300</v>
      </c>
      <c r="U114" s="12"/>
      <c r="V114" s="12"/>
      <c r="W114" s="7">
        <f t="shared" si="4"/>
        <v>290</v>
      </c>
      <c r="X114" s="7">
        <f t="shared" si="5"/>
        <v>0</v>
      </c>
    </row>
    <row r="115" spans="2:24" ht="24" customHeight="1">
      <c r="B115" s="24"/>
      <c r="E115" s="2">
        <v>239</v>
      </c>
      <c r="G115" s="27" t="s">
        <v>97</v>
      </c>
      <c r="H115" s="28"/>
      <c r="I115" s="28"/>
      <c r="J115" s="28"/>
      <c r="K115" s="28"/>
      <c r="L115" s="28"/>
      <c r="M115" s="7">
        <v>0</v>
      </c>
      <c r="N115" s="7">
        <v>0</v>
      </c>
      <c r="O115" s="7">
        <v>0</v>
      </c>
      <c r="P115" s="7">
        <v>0</v>
      </c>
      <c r="Q115" s="7">
        <v>700</v>
      </c>
      <c r="R115" s="7">
        <v>189.33</v>
      </c>
      <c r="S115" s="7">
        <v>190</v>
      </c>
      <c r="T115" s="7">
        <v>600</v>
      </c>
      <c r="U115" s="12"/>
      <c r="V115" s="12"/>
      <c r="W115" s="7">
        <f t="shared" si="4"/>
        <v>510</v>
      </c>
      <c r="X115" s="7">
        <f t="shared" si="5"/>
        <v>100</v>
      </c>
    </row>
    <row r="116" spans="2:24" ht="18.75" customHeight="1">
      <c r="B116" s="24"/>
      <c r="E116" s="2">
        <v>240</v>
      </c>
      <c r="G116" s="27" t="s">
        <v>98</v>
      </c>
      <c r="H116" s="28"/>
      <c r="I116" s="28"/>
      <c r="J116" s="28"/>
      <c r="K116" s="28"/>
      <c r="L116" s="28"/>
      <c r="M116" s="7">
        <v>0</v>
      </c>
      <c r="N116" s="7"/>
      <c r="O116" s="7">
        <v>0</v>
      </c>
      <c r="P116" s="7">
        <v>0</v>
      </c>
      <c r="Q116" s="7">
        <v>2500</v>
      </c>
      <c r="R116" s="7">
        <v>1688.5</v>
      </c>
      <c r="S116" s="7">
        <v>1690</v>
      </c>
      <c r="T116" s="7">
        <v>3000</v>
      </c>
      <c r="U116" s="12"/>
      <c r="V116" s="12" t="s">
        <v>258</v>
      </c>
      <c r="W116" s="7">
        <f t="shared" si="4"/>
        <v>810</v>
      </c>
      <c r="X116" s="7">
        <f t="shared" si="5"/>
        <v>-500</v>
      </c>
    </row>
    <row r="117" spans="2:24" ht="25.5" customHeight="1">
      <c r="B117" s="24"/>
      <c r="E117" s="2">
        <v>241</v>
      </c>
      <c r="G117" s="27" t="s">
        <v>99</v>
      </c>
      <c r="H117" s="28"/>
      <c r="I117" s="28"/>
      <c r="J117" s="28"/>
      <c r="K117" s="28"/>
      <c r="L117" s="28"/>
      <c r="M117" s="7">
        <v>0</v>
      </c>
      <c r="N117" s="7"/>
      <c r="O117" s="7">
        <v>0</v>
      </c>
      <c r="P117" s="7">
        <v>0</v>
      </c>
      <c r="Q117" s="7">
        <v>200</v>
      </c>
      <c r="R117" s="7">
        <v>294.07</v>
      </c>
      <c r="S117" s="7">
        <v>1270</v>
      </c>
      <c r="T117" s="7">
        <v>300</v>
      </c>
      <c r="U117" s="12" t="s">
        <v>259</v>
      </c>
      <c r="V117" s="12"/>
      <c r="W117" s="7">
        <f t="shared" si="4"/>
        <v>-1070</v>
      </c>
      <c r="X117" s="7">
        <f t="shared" si="5"/>
        <v>-100</v>
      </c>
    </row>
    <row r="118" spans="2:24" ht="24.75" customHeight="1">
      <c r="B118" s="24"/>
      <c r="E118" s="2">
        <v>242</v>
      </c>
      <c r="G118" s="27" t="s">
        <v>100</v>
      </c>
      <c r="H118" s="28"/>
      <c r="I118" s="28"/>
      <c r="J118" s="28"/>
      <c r="K118" s="28"/>
      <c r="L118" s="28"/>
      <c r="M118" s="7">
        <v>0</v>
      </c>
      <c r="N118" s="7"/>
      <c r="O118" s="7">
        <v>0</v>
      </c>
      <c r="P118" s="7">
        <v>0</v>
      </c>
      <c r="Q118" s="7">
        <v>350</v>
      </c>
      <c r="R118" s="7">
        <v>100</v>
      </c>
      <c r="S118" s="7">
        <v>0</v>
      </c>
      <c r="T118" s="7">
        <v>350</v>
      </c>
      <c r="U118" s="12"/>
      <c r="V118" s="12"/>
      <c r="W118" s="7">
        <f t="shared" si="4"/>
        <v>350</v>
      </c>
      <c r="X118" s="7">
        <f t="shared" si="5"/>
        <v>0</v>
      </c>
    </row>
    <row r="119" spans="2:24" ht="18.75" customHeight="1">
      <c r="B119" s="24"/>
      <c r="E119" s="2">
        <v>243</v>
      </c>
      <c r="G119" s="27" t="s">
        <v>101</v>
      </c>
      <c r="H119" s="28"/>
      <c r="I119" s="28"/>
      <c r="J119" s="28"/>
      <c r="K119" s="28"/>
      <c r="L119" s="28"/>
      <c r="M119" s="7">
        <v>0</v>
      </c>
      <c r="N119" s="7"/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12"/>
      <c r="V119" s="12"/>
      <c r="W119" s="7">
        <f t="shared" si="4"/>
        <v>0</v>
      </c>
      <c r="X119" s="7">
        <f t="shared" si="5"/>
        <v>0</v>
      </c>
    </row>
    <row r="120" spans="2:24" ht="18.75" customHeight="1">
      <c r="B120" s="24"/>
      <c r="E120" s="2">
        <v>245</v>
      </c>
      <c r="G120" s="27" t="s">
        <v>102</v>
      </c>
      <c r="H120" s="28"/>
      <c r="I120" s="28"/>
      <c r="J120" s="28"/>
      <c r="K120" s="28"/>
      <c r="L120" s="28"/>
      <c r="M120" s="7">
        <v>0</v>
      </c>
      <c r="N120" s="7"/>
      <c r="O120" s="7">
        <v>0</v>
      </c>
      <c r="P120" s="7">
        <v>0</v>
      </c>
      <c r="Q120" s="7">
        <v>1570</v>
      </c>
      <c r="R120" s="7">
        <v>539.72</v>
      </c>
      <c r="S120" s="7">
        <v>1570</v>
      </c>
      <c r="T120" s="7">
        <v>2000</v>
      </c>
      <c r="U120" s="12"/>
      <c r="V120" s="12" t="s">
        <v>258</v>
      </c>
      <c r="W120" s="7">
        <f t="shared" si="4"/>
        <v>0</v>
      </c>
      <c r="X120" s="7">
        <f t="shared" si="5"/>
        <v>-430</v>
      </c>
    </row>
    <row r="121" spans="2:24" ht="18.75" customHeight="1">
      <c r="B121" s="24"/>
      <c r="E121" s="2">
        <v>251</v>
      </c>
      <c r="G121" s="27" t="s">
        <v>53</v>
      </c>
      <c r="H121" s="28"/>
      <c r="I121" s="28"/>
      <c r="J121" s="28"/>
      <c r="K121" s="28"/>
      <c r="L121" s="28"/>
      <c r="M121" s="7">
        <v>0</v>
      </c>
      <c r="N121" s="7"/>
      <c r="O121" s="7">
        <v>0</v>
      </c>
      <c r="P121" s="7">
        <v>0</v>
      </c>
      <c r="Q121" s="7">
        <v>50</v>
      </c>
      <c r="R121" s="7">
        <v>19</v>
      </c>
      <c r="S121" s="7">
        <v>20</v>
      </c>
      <c r="T121" s="7">
        <v>100</v>
      </c>
      <c r="U121" s="12"/>
      <c r="V121" s="12"/>
      <c r="W121" s="7">
        <f t="shared" si="4"/>
        <v>30</v>
      </c>
      <c r="X121" s="7">
        <f t="shared" si="5"/>
        <v>-50</v>
      </c>
    </row>
    <row r="122" spans="2:24" ht="18.75" customHeight="1">
      <c r="B122" s="24"/>
      <c r="E122" s="2">
        <v>253</v>
      </c>
      <c r="G122" s="27" t="s">
        <v>62</v>
      </c>
      <c r="H122" s="28"/>
      <c r="I122" s="28"/>
      <c r="J122" s="28"/>
      <c r="K122" s="28"/>
      <c r="L122" s="28"/>
      <c r="M122" s="7">
        <v>0</v>
      </c>
      <c r="N122" s="7"/>
      <c r="O122" s="7">
        <v>0</v>
      </c>
      <c r="P122" s="7">
        <v>0</v>
      </c>
      <c r="Q122" s="7">
        <v>200</v>
      </c>
      <c r="R122" s="7">
        <v>0</v>
      </c>
      <c r="S122" s="7">
        <v>10</v>
      </c>
      <c r="T122" s="7">
        <v>200</v>
      </c>
      <c r="U122" s="12"/>
      <c r="V122" s="12"/>
      <c r="W122" s="7">
        <f t="shared" si="4"/>
        <v>190</v>
      </c>
      <c r="X122" s="7">
        <f t="shared" si="5"/>
        <v>0</v>
      </c>
    </row>
    <row r="123" spans="2:24" ht="18.75" customHeight="1">
      <c r="B123" s="24"/>
      <c r="E123" s="2">
        <v>254</v>
      </c>
      <c r="G123" s="27" t="s">
        <v>64</v>
      </c>
      <c r="H123" s="28"/>
      <c r="I123" s="28"/>
      <c r="J123" s="28"/>
      <c r="K123" s="28"/>
      <c r="L123" s="28"/>
      <c r="M123" s="7">
        <v>0</v>
      </c>
      <c r="N123" s="7"/>
      <c r="O123" s="7">
        <v>0</v>
      </c>
      <c r="P123" s="7">
        <v>0</v>
      </c>
      <c r="Q123" s="7">
        <v>1700</v>
      </c>
      <c r="R123" s="7">
        <v>815.93</v>
      </c>
      <c r="S123" s="7">
        <v>1700</v>
      </c>
      <c r="T123" s="7">
        <v>1700</v>
      </c>
      <c r="U123" s="12"/>
      <c r="V123" s="12"/>
      <c r="W123" s="7">
        <f t="shared" si="4"/>
        <v>0</v>
      </c>
      <c r="X123" s="7">
        <f t="shared" si="5"/>
        <v>0</v>
      </c>
    </row>
    <row r="124" spans="2:24" ht="25.5" customHeight="1">
      <c r="B124" s="24"/>
      <c r="E124" s="2">
        <v>255</v>
      </c>
      <c r="G124" s="27" t="s">
        <v>103</v>
      </c>
      <c r="H124" s="28"/>
      <c r="I124" s="28"/>
      <c r="J124" s="28"/>
      <c r="K124" s="28"/>
      <c r="L124" s="28"/>
      <c r="M124" s="7">
        <v>0</v>
      </c>
      <c r="N124" s="7">
        <v>0</v>
      </c>
      <c r="O124" s="7">
        <v>0</v>
      </c>
      <c r="P124" s="7">
        <v>0</v>
      </c>
      <c r="Q124" s="7">
        <v>1410</v>
      </c>
      <c r="R124" s="7">
        <v>1257.3900000000001</v>
      </c>
      <c r="S124" s="7">
        <v>1410</v>
      </c>
      <c r="T124" s="7">
        <v>1460</v>
      </c>
      <c r="U124" s="12"/>
      <c r="V124" s="12"/>
      <c r="W124" s="7">
        <f t="shared" si="4"/>
        <v>0</v>
      </c>
      <c r="X124" s="7">
        <f t="shared" si="5"/>
        <v>-50</v>
      </c>
    </row>
    <row r="125" spans="2:24" ht="18.75" customHeight="1">
      <c r="B125" s="24"/>
      <c r="E125" s="2">
        <v>257</v>
      </c>
      <c r="G125" s="27" t="s">
        <v>104</v>
      </c>
      <c r="H125" s="28"/>
      <c r="I125" s="28"/>
      <c r="J125" s="28"/>
      <c r="K125" s="28"/>
      <c r="L125" s="28"/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12"/>
      <c r="V125" s="12"/>
      <c r="W125" s="7">
        <f t="shared" si="4"/>
        <v>0</v>
      </c>
      <c r="X125" s="7">
        <f t="shared" si="5"/>
        <v>0</v>
      </c>
    </row>
    <row r="126" spans="2:24" ht="18.75" customHeight="1">
      <c r="B126" s="24"/>
      <c r="E126" s="2">
        <v>258</v>
      </c>
      <c r="G126" s="27" t="s">
        <v>105</v>
      </c>
      <c r="H126" s="28"/>
      <c r="I126" s="28"/>
      <c r="J126" s="28"/>
      <c r="K126" s="28"/>
      <c r="L126" s="28"/>
      <c r="M126" s="7">
        <v>0</v>
      </c>
      <c r="N126" s="7">
        <v>0</v>
      </c>
      <c r="O126" s="7">
        <v>0</v>
      </c>
      <c r="P126" s="7">
        <v>0</v>
      </c>
      <c r="Q126" s="7">
        <v>80</v>
      </c>
      <c r="R126" s="7">
        <v>0</v>
      </c>
      <c r="S126" s="7">
        <v>0</v>
      </c>
      <c r="T126" s="7">
        <v>80</v>
      </c>
      <c r="U126" s="12"/>
      <c r="V126" s="12"/>
      <c r="W126" s="7">
        <f t="shared" si="4"/>
        <v>80</v>
      </c>
      <c r="X126" s="7">
        <f t="shared" si="5"/>
        <v>0</v>
      </c>
    </row>
    <row r="127" spans="2:24" ht="18.75" customHeight="1">
      <c r="B127" s="24"/>
      <c r="E127" s="2">
        <v>261</v>
      </c>
      <c r="G127" s="27" t="s">
        <v>107</v>
      </c>
      <c r="H127" s="28"/>
      <c r="I127" s="28"/>
      <c r="J127" s="28"/>
      <c r="K127" s="28"/>
      <c r="L127" s="28"/>
      <c r="M127" s="7">
        <v>0</v>
      </c>
      <c r="N127" s="7">
        <v>0</v>
      </c>
      <c r="O127" s="7">
        <v>0</v>
      </c>
      <c r="P127" s="7">
        <v>0</v>
      </c>
      <c r="Q127" s="7">
        <v>8960</v>
      </c>
      <c r="R127" s="7">
        <v>0</v>
      </c>
      <c r="S127" s="7">
        <f>SUM(O288)</f>
        <v>9340</v>
      </c>
      <c r="T127" s="7">
        <f>SUM(P288)</f>
        <v>7420</v>
      </c>
      <c r="U127" s="12"/>
      <c r="V127" s="12"/>
      <c r="W127" s="7">
        <f t="shared" si="4"/>
        <v>-380</v>
      </c>
      <c r="X127" s="7">
        <f t="shared" si="5"/>
        <v>1540</v>
      </c>
    </row>
    <row r="128" spans="2:24" ht="28.5" customHeight="1">
      <c r="B128" s="24"/>
      <c r="E128" s="2">
        <v>263</v>
      </c>
      <c r="G128" s="27" t="s">
        <v>108</v>
      </c>
      <c r="H128" s="28"/>
      <c r="I128" s="28"/>
      <c r="J128" s="28"/>
      <c r="K128" s="28"/>
      <c r="L128" s="28"/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574.38</v>
      </c>
      <c r="S128" s="7">
        <v>570</v>
      </c>
      <c r="T128" s="7">
        <v>100</v>
      </c>
      <c r="U128" s="12" t="s">
        <v>260</v>
      </c>
      <c r="V128" s="12" t="s">
        <v>261</v>
      </c>
      <c r="W128" s="7">
        <f t="shared" si="4"/>
        <v>-570</v>
      </c>
      <c r="X128" s="7">
        <f t="shared" si="5"/>
        <v>-100</v>
      </c>
    </row>
    <row r="129" spans="1:24" ht="18.75" customHeight="1">
      <c r="B129" s="24"/>
      <c r="E129" s="2">
        <v>273</v>
      </c>
      <c r="G129" s="27" t="s">
        <v>109</v>
      </c>
      <c r="H129" s="28"/>
      <c r="I129" s="28"/>
      <c r="J129" s="28"/>
      <c r="K129" s="28"/>
      <c r="L129" s="28"/>
      <c r="M129" s="7">
        <v>1330</v>
      </c>
      <c r="N129" s="7">
        <v>1088.3399999999999</v>
      </c>
      <c r="O129" s="7">
        <v>1090</v>
      </c>
      <c r="P129" s="7">
        <v>900</v>
      </c>
      <c r="Q129" s="7">
        <v>0</v>
      </c>
      <c r="R129" s="7">
        <v>0</v>
      </c>
      <c r="S129" s="7">
        <v>0</v>
      </c>
      <c r="T129" s="7">
        <v>0</v>
      </c>
      <c r="U129" s="12"/>
      <c r="V129" s="12"/>
      <c r="W129" s="7">
        <f t="shared" si="4"/>
        <v>-240</v>
      </c>
      <c r="X129" s="7">
        <f t="shared" si="5"/>
        <v>-430</v>
      </c>
    </row>
    <row r="130" spans="1:24" ht="18.75" customHeight="1">
      <c r="B130" s="24"/>
      <c r="E130" s="2">
        <v>274</v>
      </c>
      <c r="G130" s="27" t="s">
        <v>110</v>
      </c>
      <c r="H130" s="28"/>
      <c r="I130" s="28"/>
      <c r="J130" s="28"/>
      <c r="K130" s="28"/>
      <c r="L130" s="28"/>
      <c r="M130" s="7">
        <v>300</v>
      </c>
      <c r="N130" s="7">
        <v>35</v>
      </c>
      <c r="O130" s="7">
        <v>400</v>
      </c>
      <c r="P130" s="7">
        <v>420</v>
      </c>
      <c r="Q130" s="7">
        <v>0</v>
      </c>
      <c r="R130" s="7">
        <v>0</v>
      </c>
      <c r="S130" s="7">
        <v>0</v>
      </c>
      <c r="T130" s="7">
        <v>0</v>
      </c>
      <c r="U130" s="12"/>
      <c r="V130" s="12" t="s">
        <v>262</v>
      </c>
      <c r="W130" s="7">
        <f t="shared" si="4"/>
        <v>100</v>
      </c>
      <c r="X130" s="7">
        <f t="shared" si="5"/>
        <v>120</v>
      </c>
    </row>
    <row r="131" spans="1:24" ht="25.5" customHeight="1">
      <c r="B131" s="24"/>
      <c r="E131" s="2">
        <v>275</v>
      </c>
      <c r="G131" s="27" t="s">
        <v>111</v>
      </c>
      <c r="H131" s="28"/>
      <c r="I131" s="28"/>
      <c r="J131" s="28"/>
      <c r="K131" s="28"/>
      <c r="L131" s="28"/>
      <c r="M131" s="7">
        <v>1380</v>
      </c>
      <c r="N131" s="7">
        <v>183.32</v>
      </c>
      <c r="O131" s="7">
        <v>1010</v>
      </c>
      <c r="P131" s="7">
        <v>960</v>
      </c>
      <c r="Q131" s="7">
        <v>0</v>
      </c>
      <c r="R131" s="7">
        <v>0</v>
      </c>
      <c r="S131" s="7">
        <v>0</v>
      </c>
      <c r="T131" s="7">
        <v>0</v>
      </c>
      <c r="U131" s="12" t="s">
        <v>272</v>
      </c>
      <c r="V131" s="12"/>
      <c r="W131" s="7">
        <f t="shared" ref="W131:W187" si="7">SUM(Q131-S131-M131+O131)</f>
        <v>-370</v>
      </c>
      <c r="X131" s="7">
        <f t="shared" si="5"/>
        <v>-420</v>
      </c>
    </row>
    <row r="132" spans="1:24" ht="18.75" customHeight="1">
      <c r="B132" s="24"/>
      <c r="E132" s="2">
        <v>276</v>
      </c>
      <c r="G132" s="27" t="s">
        <v>112</v>
      </c>
      <c r="H132" s="28"/>
      <c r="I132" s="28"/>
      <c r="J132" s="28"/>
      <c r="K132" s="28"/>
      <c r="L132" s="28"/>
      <c r="M132" s="7">
        <v>300</v>
      </c>
      <c r="N132" s="7">
        <v>157.5</v>
      </c>
      <c r="O132" s="7">
        <v>300</v>
      </c>
      <c r="P132" s="7">
        <v>300</v>
      </c>
      <c r="Q132" s="7">
        <v>0</v>
      </c>
      <c r="R132" s="7">
        <v>0</v>
      </c>
      <c r="S132" s="7">
        <v>0</v>
      </c>
      <c r="T132" s="7">
        <v>0</v>
      </c>
      <c r="U132" s="12"/>
      <c r="V132" s="12"/>
      <c r="W132" s="7">
        <f t="shared" si="7"/>
        <v>0</v>
      </c>
      <c r="X132" s="7">
        <f t="shared" ref="X132:X188" si="8">SUM(Q132-T132-M132+P132)</f>
        <v>0</v>
      </c>
    </row>
    <row r="133" spans="1:24" ht="24" customHeight="1">
      <c r="B133" s="24"/>
      <c r="E133" s="2">
        <v>282</v>
      </c>
      <c r="G133" s="27" t="s">
        <v>113</v>
      </c>
      <c r="H133" s="28"/>
      <c r="I133" s="28"/>
      <c r="J133" s="28"/>
      <c r="K133" s="28"/>
      <c r="L133" s="28"/>
      <c r="M133" s="7">
        <v>0</v>
      </c>
      <c r="N133" s="7">
        <v>1</v>
      </c>
      <c r="O133" s="7">
        <v>1320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12" t="s">
        <v>277</v>
      </c>
      <c r="V133" s="12"/>
      <c r="W133" s="7">
        <f t="shared" si="7"/>
        <v>1320</v>
      </c>
      <c r="X133" s="7">
        <f t="shared" si="8"/>
        <v>0</v>
      </c>
    </row>
    <row r="134" spans="1:24" ht="18.75" customHeight="1">
      <c r="B134" s="24"/>
      <c r="M134" s="8"/>
      <c r="N134" s="7"/>
      <c r="O134" s="7"/>
      <c r="P134" s="7"/>
      <c r="Q134" s="7"/>
      <c r="R134" s="7"/>
      <c r="S134" s="7"/>
      <c r="T134" s="7"/>
      <c r="U134" s="12"/>
      <c r="V134" s="12"/>
      <c r="W134" s="7">
        <f t="shared" si="7"/>
        <v>0</v>
      </c>
      <c r="X134" s="7">
        <f t="shared" si="8"/>
        <v>0</v>
      </c>
    </row>
    <row r="135" spans="1:24" ht="18.75" customHeight="1">
      <c r="A135" s="5">
        <v>1775.85</v>
      </c>
      <c r="B135" s="24"/>
      <c r="L135" s="3"/>
      <c r="M135" s="9">
        <f t="shared" ref="M135:T135" si="9">SUM(M112:M133)</f>
        <v>3310</v>
      </c>
      <c r="N135" s="9">
        <f t="shared" si="9"/>
        <v>1465.1599999999999</v>
      </c>
      <c r="O135" s="9">
        <f t="shared" si="9"/>
        <v>4120</v>
      </c>
      <c r="P135" s="9">
        <f t="shared" si="9"/>
        <v>2580</v>
      </c>
      <c r="Q135" s="9">
        <f t="shared" si="9"/>
        <v>21720</v>
      </c>
      <c r="R135" s="9">
        <f t="shared" si="9"/>
        <v>10127.059999999998</v>
      </c>
      <c r="S135" s="9">
        <f t="shared" si="9"/>
        <v>22420</v>
      </c>
      <c r="T135" s="9">
        <f t="shared" si="9"/>
        <v>23510</v>
      </c>
      <c r="U135" s="12"/>
      <c r="V135" s="12"/>
      <c r="W135" s="7">
        <f t="shared" si="7"/>
        <v>110</v>
      </c>
      <c r="X135" s="7">
        <f t="shared" si="8"/>
        <v>-2520</v>
      </c>
    </row>
    <row r="136" spans="1:24" ht="18.75" customHeight="1">
      <c r="A136" s="5">
        <v>13881.16</v>
      </c>
      <c r="B136" s="25">
        <f>SUM(A136-A135)</f>
        <v>12105.31</v>
      </c>
      <c r="D136" s="32" t="s">
        <v>114</v>
      </c>
      <c r="E136" s="28"/>
      <c r="F136" s="28"/>
      <c r="G136" s="28"/>
      <c r="H136" s="28"/>
      <c r="I136" s="28"/>
      <c r="M136" s="7"/>
      <c r="N136" s="7"/>
      <c r="O136" s="7"/>
      <c r="P136" s="7"/>
      <c r="Q136" s="7"/>
      <c r="R136" s="7"/>
      <c r="S136" s="7"/>
      <c r="T136" s="7"/>
      <c r="U136" s="12"/>
      <c r="V136" s="12"/>
      <c r="W136" s="7">
        <f t="shared" si="7"/>
        <v>0</v>
      </c>
      <c r="X136" s="7">
        <f t="shared" si="8"/>
        <v>0</v>
      </c>
    </row>
    <row r="137" spans="1:24" ht="18.75" customHeight="1">
      <c r="B137" s="24"/>
      <c r="E137" s="1" t="s">
        <v>10</v>
      </c>
      <c r="G137" s="29" t="s">
        <v>11</v>
      </c>
      <c r="H137" s="28"/>
      <c r="J137" s="1"/>
      <c r="K137" s="1"/>
      <c r="L137" s="1"/>
      <c r="M137" s="7"/>
      <c r="N137" s="7"/>
      <c r="O137" s="7"/>
      <c r="P137" s="7"/>
      <c r="Q137" s="7"/>
      <c r="R137" s="7"/>
      <c r="S137" s="7"/>
      <c r="T137" s="7"/>
      <c r="U137" s="12"/>
      <c r="V137" s="12"/>
      <c r="W137" s="7">
        <f t="shared" si="7"/>
        <v>0</v>
      </c>
      <c r="X137" s="7">
        <f t="shared" si="8"/>
        <v>0</v>
      </c>
    </row>
    <row r="138" spans="1:24" ht="18.75" customHeight="1">
      <c r="B138" s="24"/>
      <c r="E138" s="2">
        <v>293</v>
      </c>
      <c r="G138" s="27" t="s">
        <v>49</v>
      </c>
      <c r="H138" s="28"/>
      <c r="I138" s="28"/>
      <c r="J138" s="28"/>
      <c r="K138" s="28"/>
      <c r="L138" s="28"/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145</v>
      </c>
      <c r="S138" s="7">
        <v>150</v>
      </c>
      <c r="T138" s="7">
        <v>150</v>
      </c>
      <c r="U138" s="12" t="s">
        <v>263</v>
      </c>
      <c r="V138" s="12"/>
      <c r="W138" s="7">
        <f t="shared" si="7"/>
        <v>-150</v>
      </c>
      <c r="X138" s="7">
        <f t="shared" si="8"/>
        <v>-150</v>
      </c>
    </row>
    <row r="139" spans="1:24" ht="18.75" customHeight="1">
      <c r="B139" s="24"/>
      <c r="E139" s="2">
        <v>294</v>
      </c>
      <c r="G139" s="27" t="s">
        <v>115</v>
      </c>
      <c r="H139" s="28"/>
      <c r="I139" s="28"/>
      <c r="J139" s="28"/>
      <c r="K139" s="28"/>
      <c r="L139" s="28"/>
      <c r="M139" s="7">
        <v>0</v>
      </c>
      <c r="N139" s="7">
        <v>0</v>
      </c>
      <c r="O139" s="7">
        <v>0</v>
      </c>
      <c r="P139" s="7">
        <v>0</v>
      </c>
      <c r="Q139" s="7">
        <v>90</v>
      </c>
      <c r="R139" s="7">
        <v>0</v>
      </c>
      <c r="S139" s="7">
        <v>50</v>
      </c>
      <c r="T139" s="7">
        <v>90</v>
      </c>
      <c r="U139" s="12"/>
      <c r="V139" s="12"/>
      <c r="W139" s="7">
        <f t="shared" si="7"/>
        <v>40</v>
      </c>
      <c r="X139" s="7">
        <f t="shared" si="8"/>
        <v>0</v>
      </c>
    </row>
    <row r="140" spans="1:24" ht="18.75" customHeight="1">
      <c r="B140" s="24"/>
      <c r="E140" s="2">
        <v>296</v>
      </c>
      <c r="G140" s="27" t="s">
        <v>54</v>
      </c>
      <c r="H140" s="28"/>
      <c r="I140" s="28"/>
      <c r="J140" s="28"/>
      <c r="K140" s="28"/>
      <c r="L140" s="28"/>
      <c r="M140" s="7">
        <v>0</v>
      </c>
      <c r="N140" s="7">
        <v>0</v>
      </c>
      <c r="O140" s="7">
        <v>0</v>
      </c>
      <c r="P140" s="7">
        <v>0</v>
      </c>
      <c r="Q140" s="7">
        <v>100</v>
      </c>
      <c r="R140" s="7">
        <v>65.61</v>
      </c>
      <c r="S140" s="7">
        <v>100</v>
      </c>
      <c r="T140" s="7">
        <v>100</v>
      </c>
      <c r="U140" s="12"/>
      <c r="V140" s="12"/>
      <c r="W140" s="7">
        <f t="shared" si="7"/>
        <v>0</v>
      </c>
      <c r="X140" s="7">
        <f t="shared" si="8"/>
        <v>0</v>
      </c>
    </row>
    <row r="141" spans="1:24" ht="18.75" customHeight="1">
      <c r="B141" s="24"/>
      <c r="E141" s="2">
        <v>297</v>
      </c>
      <c r="G141" s="27" t="s">
        <v>101</v>
      </c>
      <c r="H141" s="28"/>
      <c r="I141" s="28"/>
      <c r="J141" s="28"/>
      <c r="K141" s="28"/>
      <c r="L141" s="28"/>
      <c r="M141" s="7">
        <v>0</v>
      </c>
      <c r="N141" s="7">
        <v>0</v>
      </c>
      <c r="O141" s="7">
        <v>0</v>
      </c>
      <c r="P141" s="7">
        <v>0</v>
      </c>
      <c r="Q141" s="7">
        <v>200</v>
      </c>
      <c r="R141" s="7">
        <v>0</v>
      </c>
      <c r="S141" s="7">
        <v>0</v>
      </c>
      <c r="T141" s="7">
        <v>200</v>
      </c>
      <c r="U141" s="12"/>
      <c r="V141" s="12"/>
      <c r="W141" s="7">
        <f t="shared" si="7"/>
        <v>200</v>
      </c>
      <c r="X141" s="7">
        <f t="shared" si="8"/>
        <v>0</v>
      </c>
    </row>
    <row r="142" spans="1:24" ht="26.25" customHeight="1">
      <c r="B142" s="24"/>
      <c r="E142" s="2">
        <v>299</v>
      </c>
      <c r="G142" s="27" t="s">
        <v>116</v>
      </c>
      <c r="H142" s="28"/>
      <c r="I142" s="28"/>
      <c r="J142" s="28"/>
      <c r="K142" s="28"/>
      <c r="L142" s="28"/>
      <c r="M142" s="7">
        <v>0</v>
      </c>
      <c r="N142" s="7">
        <v>0</v>
      </c>
      <c r="O142" s="7">
        <v>0</v>
      </c>
      <c r="P142" s="7">
        <v>0</v>
      </c>
      <c r="Q142" s="7">
        <v>500</v>
      </c>
      <c r="R142" s="7">
        <v>0</v>
      </c>
      <c r="S142" s="7">
        <v>0</v>
      </c>
      <c r="T142" s="7">
        <v>500</v>
      </c>
      <c r="U142" s="12"/>
      <c r="V142" s="12"/>
      <c r="W142" s="7">
        <f t="shared" si="7"/>
        <v>500</v>
      </c>
      <c r="X142" s="7">
        <f t="shared" si="8"/>
        <v>0</v>
      </c>
    </row>
    <row r="143" spans="1:24" ht="24.75" customHeight="1">
      <c r="B143" s="24"/>
      <c r="E143" s="2">
        <v>302</v>
      </c>
      <c r="G143" s="27" t="s">
        <v>97</v>
      </c>
      <c r="H143" s="28"/>
      <c r="I143" s="28"/>
      <c r="J143" s="28"/>
      <c r="K143" s="28"/>
      <c r="L143" s="28"/>
      <c r="M143" s="7">
        <v>0</v>
      </c>
      <c r="N143" s="7">
        <v>0</v>
      </c>
      <c r="O143" s="7">
        <v>0</v>
      </c>
      <c r="P143" s="7">
        <v>0</v>
      </c>
      <c r="Q143" s="7">
        <v>150</v>
      </c>
      <c r="R143" s="7">
        <v>42</v>
      </c>
      <c r="S143" s="7">
        <v>40</v>
      </c>
      <c r="T143" s="7">
        <v>150</v>
      </c>
      <c r="U143" s="12"/>
      <c r="V143" s="12"/>
      <c r="W143" s="7">
        <f t="shared" si="7"/>
        <v>110</v>
      </c>
      <c r="X143" s="7">
        <f t="shared" si="8"/>
        <v>0</v>
      </c>
    </row>
    <row r="144" spans="1:24" ht="18.75" customHeight="1">
      <c r="B144" s="24"/>
      <c r="E144" s="2">
        <v>303</v>
      </c>
      <c r="G144" s="27" t="s">
        <v>98</v>
      </c>
      <c r="H144" s="28"/>
      <c r="I144" s="28"/>
      <c r="J144" s="28"/>
      <c r="K144" s="28"/>
      <c r="L144" s="28"/>
      <c r="M144" s="7">
        <v>0</v>
      </c>
      <c r="N144" s="7">
        <v>0</v>
      </c>
      <c r="O144" s="7">
        <v>0</v>
      </c>
      <c r="P144" s="7">
        <v>0</v>
      </c>
      <c r="Q144" s="7">
        <v>700</v>
      </c>
      <c r="R144" s="7">
        <v>629.70000000000005</v>
      </c>
      <c r="S144" s="7">
        <v>630</v>
      </c>
      <c r="T144" s="7">
        <v>1000</v>
      </c>
      <c r="U144" s="12"/>
      <c r="V144" s="12" t="s">
        <v>258</v>
      </c>
      <c r="W144" s="7">
        <f t="shared" si="7"/>
        <v>70</v>
      </c>
      <c r="X144" s="7">
        <f t="shared" si="8"/>
        <v>-300</v>
      </c>
    </row>
    <row r="145" spans="1:24" ht="18.75" customHeight="1">
      <c r="B145" s="24"/>
      <c r="E145" s="2">
        <v>305</v>
      </c>
      <c r="G145" s="27" t="s">
        <v>100</v>
      </c>
      <c r="H145" s="28"/>
      <c r="I145" s="28"/>
      <c r="J145" s="28"/>
      <c r="K145" s="28"/>
      <c r="L145" s="28"/>
      <c r="M145" s="7">
        <v>0</v>
      </c>
      <c r="N145" s="7">
        <v>0</v>
      </c>
      <c r="O145" s="7">
        <v>0</v>
      </c>
      <c r="P145" s="7">
        <v>0</v>
      </c>
      <c r="Q145" s="7">
        <v>60</v>
      </c>
      <c r="R145" s="7">
        <v>0</v>
      </c>
      <c r="S145" s="7">
        <v>0</v>
      </c>
      <c r="T145" s="7">
        <v>60</v>
      </c>
      <c r="U145" s="12"/>
      <c r="V145" s="12"/>
      <c r="W145" s="7">
        <f t="shared" si="7"/>
        <v>60</v>
      </c>
      <c r="X145" s="7">
        <f t="shared" si="8"/>
        <v>0</v>
      </c>
    </row>
    <row r="146" spans="1:24" ht="24.75" customHeight="1">
      <c r="B146" s="24"/>
      <c r="E146" s="2">
        <v>306</v>
      </c>
      <c r="G146" s="27" t="s">
        <v>103</v>
      </c>
      <c r="H146" s="28"/>
      <c r="I146" s="28"/>
      <c r="J146" s="28"/>
      <c r="K146" s="28"/>
      <c r="L146" s="28"/>
      <c r="M146" s="7">
        <v>0</v>
      </c>
      <c r="N146" s="7">
        <v>0</v>
      </c>
      <c r="O146" s="7">
        <v>0</v>
      </c>
      <c r="P146" s="7">
        <v>0</v>
      </c>
      <c r="Q146" s="7">
        <v>620</v>
      </c>
      <c r="R146" s="7">
        <v>496.04</v>
      </c>
      <c r="S146" s="7">
        <v>560</v>
      </c>
      <c r="T146" s="7">
        <v>580</v>
      </c>
      <c r="U146" s="12"/>
      <c r="V146" s="12"/>
      <c r="W146" s="7">
        <f t="shared" si="7"/>
        <v>60</v>
      </c>
      <c r="X146" s="7">
        <f t="shared" si="8"/>
        <v>40</v>
      </c>
    </row>
    <row r="147" spans="1:24" ht="18.75" customHeight="1">
      <c r="B147" s="24"/>
      <c r="E147" s="2">
        <v>308</v>
      </c>
      <c r="G147" s="27" t="s">
        <v>117</v>
      </c>
      <c r="H147" s="28"/>
      <c r="I147" s="28"/>
      <c r="J147" s="28"/>
      <c r="K147" s="28"/>
      <c r="L147" s="28"/>
      <c r="M147" s="7">
        <v>0</v>
      </c>
      <c r="N147" s="7">
        <v>0</v>
      </c>
      <c r="O147" s="7">
        <v>0</v>
      </c>
      <c r="P147" s="7">
        <v>0</v>
      </c>
      <c r="Q147" s="7">
        <v>440</v>
      </c>
      <c r="R147" s="7">
        <v>189</v>
      </c>
      <c r="S147" s="7">
        <v>440</v>
      </c>
      <c r="T147" s="7">
        <v>600</v>
      </c>
      <c r="U147" s="12"/>
      <c r="V147" s="12" t="s">
        <v>258</v>
      </c>
      <c r="W147" s="7">
        <f t="shared" si="7"/>
        <v>0</v>
      </c>
      <c r="X147" s="7">
        <f t="shared" si="8"/>
        <v>-160</v>
      </c>
    </row>
    <row r="148" spans="1:24" ht="18.75" customHeight="1">
      <c r="B148" s="24"/>
      <c r="E148" s="2">
        <v>310</v>
      </c>
      <c r="G148" s="27" t="s">
        <v>62</v>
      </c>
      <c r="H148" s="28"/>
      <c r="I148" s="28"/>
      <c r="J148" s="28"/>
      <c r="K148" s="28"/>
      <c r="L148" s="28"/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12"/>
      <c r="V148" s="12"/>
      <c r="W148" s="7">
        <f t="shared" si="7"/>
        <v>0</v>
      </c>
      <c r="X148" s="7">
        <f t="shared" si="8"/>
        <v>0</v>
      </c>
    </row>
    <row r="149" spans="1:24" ht="18.75" customHeight="1">
      <c r="B149" s="24"/>
      <c r="E149" s="2">
        <v>333</v>
      </c>
      <c r="G149" s="27" t="s">
        <v>119</v>
      </c>
      <c r="H149" s="28"/>
      <c r="I149" s="28"/>
      <c r="J149" s="28"/>
      <c r="K149" s="28"/>
      <c r="L149" s="28"/>
      <c r="M149" s="7">
        <v>1000</v>
      </c>
      <c r="N149" s="7">
        <v>548.75</v>
      </c>
      <c r="O149" s="7">
        <v>850</v>
      </c>
      <c r="P149" s="7">
        <v>550</v>
      </c>
      <c r="Q149" s="7">
        <v>0</v>
      </c>
      <c r="R149" s="7">
        <v>0</v>
      </c>
      <c r="S149" s="7">
        <v>0</v>
      </c>
      <c r="T149" s="7">
        <v>0</v>
      </c>
      <c r="U149" s="12"/>
      <c r="V149" s="12"/>
      <c r="W149" s="7">
        <f t="shared" si="7"/>
        <v>-150</v>
      </c>
      <c r="X149" s="7">
        <f t="shared" si="8"/>
        <v>-450</v>
      </c>
    </row>
    <row r="150" spans="1:24" ht="18.75" customHeight="1">
      <c r="A150" s="5">
        <v>835</v>
      </c>
      <c r="B150" s="24"/>
      <c r="M150" s="8"/>
      <c r="N150" s="7"/>
      <c r="O150" s="7"/>
      <c r="P150" s="7"/>
      <c r="Q150" s="7"/>
      <c r="R150" s="7"/>
      <c r="S150" s="7"/>
      <c r="T150" s="7"/>
      <c r="U150" s="12"/>
      <c r="V150" s="12"/>
      <c r="W150" s="7">
        <f t="shared" si="7"/>
        <v>0</v>
      </c>
      <c r="X150" s="7">
        <f t="shared" si="8"/>
        <v>0</v>
      </c>
    </row>
    <row r="151" spans="1:24" ht="18.75" customHeight="1">
      <c r="A151" s="5">
        <v>3139.41</v>
      </c>
      <c r="B151" s="25">
        <f>SUM(A151-A150)</f>
        <v>2304.41</v>
      </c>
      <c r="L151" s="3"/>
      <c r="M151" s="9">
        <f t="shared" ref="M151:T151" si="10">SUM(M138:M149)</f>
        <v>1000</v>
      </c>
      <c r="N151" s="9">
        <f t="shared" si="10"/>
        <v>548.75</v>
      </c>
      <c r="O151" s="9">
        <f t="shared" si="10"/>
        <v>850</v>
      </c>
      <c r="P151" s="9">
        <f t="shared" si="10"/>
        <v>550</v>
      </c>
      <c r="Q151" s="9">
        <f t="shared" si="10"/>
        <v>2860</v>
      </c>
      <c r="R151" s="9">
        <f t="shared" si="10"/>
        <v>1567.3500000000001</v>
      </c>
      <c r="S151" s="9">
        <f t="shared" si="10"/>
        <v>1970</v>
      </c>
      <c r="T151" s="9">
        <f t="shared" si="10"/>
        <v>3430</v>
      </c>
      <c r="U151" s="12"/>
      <c r="V151" s="12"/>
      <c r="W151" s="7">
        <f t="shared" si="7"/>
        <v>740</v>
      </c>
      <c r="X151" s="7">
        <f t="shared" si="8"/>
        <v>-1020</v>
      </c>
    </row>
    <row r="152" spans="1:24" ht="18.75" customHeight="1">
      <c r="B152" s="24"/>
      <c r="D152" s="32" t="s">
        <v>120</v>
      </c>
      <c r="E152" s="28"/>
      <c r="F152" s="28"/>
      <c r="G152" s="28"/>
      <c r="H152" s="28"/>
      <c r="I152" s="28"/>
      <c r="M152" s="7"/>
      <c r="N152" s="7"/>
      <c r="O152" s="7"/>
      <c r="P152" s="7"/>
      <c r="Q152" s="7"/>
      <c r="R152" s="7"/>
      <c r="S152" s="7"/>
      <c r="T152" s="7"/>
      <c r="U152" s="12"/>
      <c r="V152" s="12"/>
      <c r="W152" s="7">
        <f t="shared" si="7"/>
        <v>0</v>
      </c>
      <c r="X152" s="7">
        <f t="shared" si="8"/>
        <v>0</v>
      </c>
    </row>
    <row r="153" spans="1:24" ht="18.75" customHeight="1">
      <c r="B153" s="24"/>
      <c r="E153" s="1" t="s">
        <v>10</v>
      </c>
      <c r="G153" s="29" t="s">
        <v>11</v>
      </c>
      <c r="H153" s="28"/>
      <c r="J153" s="1"/>
      <c r="K153" s="1"/>
      <c r="L153" s="1"/>
      <c r="M153" s="7"/>
      <c r="N153" s="7"/>
      <c r="O153" s="7"/>
      <c r="P153" s="7"/>
      <c r="Q153" s="7"/>
      <c r="R153" s="7"/>
      <c r="S153" s="7"/>
      <c r="T153" s="7"/>
      <c r="U153" s="12"/>
      <c r="V153" s="12"/>
      <c r="W153" s="7">
        <f t="shared" si="7"/>
        <v>0</v>
      </c>
      <c r="X153" s="7">
        <f t="shared" si="8"/>
        <v>0</v>
      </c>
    </row>
    <row r="154" spans="1:24" ht="18.75" customHeight="1">
      <c r="B154" s="24"/>
      <c r="E154" s="2">
        <v>343</v>
      </c>
      <c r="G154" s="27" t="s">
        <v>121</v>
      </c>
      <c r="H154" s="28"/>
      <c r="I154" s="28"/>
      <c r="J154" s="28"/>
      <c r="K154" s="28"/>
      <c r="L154" s="28"/>
      <c r="M154" s="7">
        <v>0</v>
      </c>
      <c r="N154" s="7">
        <v>0</v>
      </c>
      <c r="O154" s="7">
        <v>0</v>
      </c>
      <c r="P154" s="7">
        <v>0</v>
      </c>
      <c r="Q154" s="7">
        <v>50</v>
      </c>
      <c r="R154" s="7">
        <v>19.28</v>
      </c>
      <c r="S154" s="7">
        <v>20</v>
      </c>
      <c r="T154" s="7">
        <v>50</v>
      </c>
      <c r="U154" s="12"/>
      <c r="V154" s="12"/>
      <c r="W154" s="7">
        <f t="shared" si="7"/>
        <v>30</v>
      </c>
      <c r="X154" s="7">
        <f t="shared" si="8"/>
        <v>0</v>
      </c>
    </row>
    <row r="155" spans="1:24" ht="18.75" customHeight="1">
      <c r="B155" s="24"/>
      <c r="M155" s="8"/>
      <c r="N155" s="7"/>
      <c r="O155" s="7"/>
      <c r="P155" s="7"/>
      <c r="Q155" s="7"/>
      <c r="R155" s="7"/>
      <c r="S155" s="7"/>
      <c r="T155" s="7"/>
      <c r="U155" s="12"/>
      <c r="V155" s="12"/>
      <c r="W155" s="7">
        <f t="shared" si="7"/>
        <v>0</v>
      </c>
      <c r="X155" s="7">
        <f t="shared" si="8"/>
        <v>0</v>
      </c>
    </row>
    <row r="156" spans="1:24" ht="18.75" customHeight="1">
      <c r="B156" s="24"/>
      <c r="L156" s="3"/>
      <c r="M156" s="9">
        <f>SUM(M154)</f>
        <v>0</v>
      </c>
      <c r="N156" s="9">
        <f t="shared" ref="N156:T156" si="11">SUM(N154)</f>
        <v>0</v>
      </c>
      <c r="O156" s="9">
        <f t="shared" si="11"/>
        <v>0</v>
      </c>
      <c r="P156" s="9">
        <f t="shared" si="11"/>
        <v>0</v>
      </c>
      <c r="Q156" s="9">
        <f t="shared" si="11"/>
        <v>50</v>
      </c>
      <c r="R156" s="9">
        <f t="shared" si="11"/>
        <v>19.28</v>
      </c>
      <c r="S156" s="9">
        <f t="shared" si="11"/>
        <v>20</v>
      </c>
      <c r="T156" s="9">
        <f t="shared" si="11"/>
        <v>50</v>
      </c>
      <c r="U156" s="12"/>
      <c r="V156" s="12"/>
      <c r="W156" s="7">
        <f t="shared" si="7"/>
        <v>30</v>
      </c>
      <c r="X156" s="7">
        <f t="shared" si="8"/>
        <v>0</v>
      </c>
    </row>
    <row r="157" spans="1:24" ht="18.75" customHeight="1">
      <c r="B157" s="24"/>
      <c r="D157" s="32" t="s">
        <v>122</v>
      </c>
      <c r="E157" s="28"/>
      <c r="F157" s="28"/>
      <c r="G157" s="28"/>
      <c r="H157" s="28"/>
      <c r="I157" s="28"/>
      <c r="M157" s="7"/>
      <c r="N157" s="7"/>
      <c r="O157" s="7"/>
      <c r="P157" s="7"/>
      <c r="Q157" s="7"/>
      <c r="R157" s="7"/>
      <c r="S157" s="7"/>
      <c r="T157" s="7"/>
      <c r="U157" s="12"/>
      <c r="V157" s="12"/>
      <c r="W157" s="7">
        <f t="shared" si="7"/>
        <v>0</v>
      </c>
      <c r="X157" s="7">
        <f t="shared" si="8"/>
        <v>0</v>
      </c>
    </row>
    <row r="158" spans="1:24" ht="18.75" customHeight="1">
      <c r="B158" s="24"/>
      <c r="E158" s="1" t="s">
        <v>10</v>
      </c>
      <c r="G158" s="29" t="s">
        <v>11</v>
      </c>
      <c r="H158" s="28"/>
      <c r="J158" s="1"/>
      <c r="K158" s="1"/>
      <c r="L158" s="1"/>
      <c r="M158" s="7"/>
      <c r="N158" s="7"/>
      <c r="O158" s="7"/>
      <c r="P158" s="7"/>
      <c r="Q158" s="7"/>
      <c r="R158" s="7"/>
      <c r="S158" s="7"/>
      <c r="T158" s="7"/>
      <c r="U158" s="12"/>
      <c r="V158" s="12"/>
      <c r="W158" s="7">
        <f t="shared" si="7"/>
        <v>0</v>
      </c>
      <c r="X158" s="7">
        <f t="shared" si="8"/>
        <v>0</v>
      </c>
    </row>
    <row r="159" spans="1:24" ht="18.75" customHeight="1">
      <c r="B159" s="24"/>
      <c r="E159" s="2">
        <v>363</v>
      </c>
      <c r="G159" s="27" t="s">
        <v>123</v>
      </c>
      <c r="H159" s="28"/>
      <c r="I159" s="28"/>
      <c r="J159" s="28"/>
      <c r="K159" s="28"/>
      <c r="L159" s="28"/>
      <c r="M159" s="7">
        <v>0</v>
      </c>
      <c r="N159" s="7">
        <v>0</v>
      </c>
      <c r="O159" s="7">
        <v>0</v>
      </c>
      <c r="P159" s="7">
        <v>0</v>
      </c>
      <c r="Q159" s="7">
        <v>50</v>
      </c>
      <c r="R159" s="7">
        <v>12.45</v>
      </c>
      <c r="S159" s="7">
        <v>10</v>
      </c>
      <c r="T159" s="7">
        <v>50</v>
      </c>
      <c r="U159" s="12"/>
      <c r="V159" s="12"/>
      <c r="W159" s="7">
        <f t="shared" si="7"/>
        <v>40</v>
      </c>
      <c r="X159" s="7">
        <f t="shared" si="8"/>
        <v>0</v>
      </c>
    </row>
    <row r="160" spans="1:24" ht="18.75" customHeight="1">
      <c r="B160" s="24"/>
      <c r="E160" s="2">
        <v>364</v>
      </c>
      <c r="G160" s="27" t="s">
        <v>124</v>
      </c>
      <c r="H160" s="28"/>
      <c r="I160" s="28"/>
      <c r="J160" s="28"/>
      <c r="K160" s="28"/>
      <c r="L160" s="28"/>
      <c r="M160" s="7">
        <v>0</v>
      </c>
      <c r="N160" s="7">
        <v>0</v>
      </c>
      <c r="O160" s="7">
        <v>0</v>
      </c>
      <c r="P160" s="7">
        <v>0</v>
      </c>
      <c r="Q160" s="7">
        <v>3750</v>
      </c>
      <c r="R160" s="7">
        <v>2443.4</v>
      </c>
      <c r="S160" s="7">
        <v>3750</v>
      </c>
      <c r="T160" s="7">
        <v>3900</v>
      </c>
      <c r="U160" s="12"/>
      <c r="V160" s="12"/>
      <c r="W160" s="7">
        <f t="shared" si="7"/>
        <v>0</v>
      </c>
      <c r="X160" s="7">
        <f t="shared" si="8"/>
        <v>-150</v>
      </c>
    </row>
    <row r="161" spans="1:24" ht="18.75" customHeight="1">
      <c r="B161" s="24"/>
      <c r="E161" s="2">
        <v>366</v>
      </c>
      <c r="G161" s="27" t="s">
        <v>125</v>
      </c>
      <c r="H161" s="28"/>
      <c r="I161" s="28"/>
      <c r="J161" s="28"/>
      <c r="K161" s="28"/>
      <c r="L161" s="28"/>
      <c r="M161" s="7">
        <v>100</v>
      </c>
      <c r="N161" s="7">
        <v>0</v>
      </c>
      <c r="O161" s="7">
        <v>100</v>
      </c>
      <c r="P161" s="7">
        <v>100</v>
      </c>
      <c r="Q161" s="7">
        <v>0</v>
      </c>
      <c r="R161" s="7">
        <v>0</v>
      </c>
      <c r="S161" s="7">
        <v>0</v>
      </c>
      <c r="T161" s="7">
        <v>0</v>
      </c>
      <c r="U161" s="12"/>
      <c r="V161" s="12"/>
      <c r="W161" s="7">
        <f t="shared" si="7"/>
        <v>0</v>
      </c>
      <c r="X161" s="7">
        <f t="shared" si="8"/>
        <v>0</v>
      </c>
    </row>
    <row r="162" spans="1:24" ht="18.75" customHeight="1">
      <c r="A162" s="5">
        <v>13.78</v>
      </c>
      <c r="B162" s="24"/>
      <c r="M162" s="8"/>
      <c r="N162" s="7"/>
      <c r="O162" s="7"/>
      <c r="P162" s="7"/>
      <c r="Q162" s="7"/>
      <c r="R162" s="7"/>
      <c r="S162" s="7"/>
      <c r="T162" s="7"/>
      <c r="U162" s="12"/>
      <c r="V162" s="12"/>
      <c r="W162" s="7">
        <f t="shared" si="7"/>
        <v>0</v>
      </c>
      <c r="X162" s="7">
        <f t="shared" si="8"/>
        <v>0</v>
      </c>
    </row>
    <row r="163" spans="1:24" ht="18.75" customHeight="1">
      <c r="A163" s="5">
        <v>3862.48</v>
      </c>
      <c r="B163" s="25">
        <f>SUM(A163-A162)</f>
        <v>3848.7</v>
      </c>
      <c r="L163" s="3"/>
      <c r="M163" s="9">
        <f>SUM(M159:M161)</f>
        <v>100</v>
      </c>
      <c r="N163" s="9">
        <f t="shared" ref="N163:T163" si="12">SUM(N159:N161)</f>
        <v>0</v>
      </c>
      <c r="O163" s="9">
        <f t="shared" si="12"/>
        <v>100</v>
      </c>
      <c r="P163" s="9">
        <f t="shared" si="12"/>
        <v>100</v>
      </c>
      <c r="Q163" s="9">
        <f t="shared" si="12"/>
        <v>3800</v>
      </c>
      <c r="R163" s="9">
        <f t="shared" si="12"/>
        <v>2455.85</v>
      </c>
      <c r="S163" s="9">
        <f t="shared" si="12"/>
        <v>3760</v>
      </c>
      <c r="T163" s="9">
        <f t="shared" si="12"/>
        <v>3950</v>
      </c>
      <c r="U163" s="12"/>
      <c r="V163" s="12"/>
      <c r="W163" s="7">
        <f t="shared" si="7"/>
        <v>40</v>
      </c>
      <c r="X163" s="7">
        <f t="shared" si="8"/>
        <v>-150</v>
      </c>
    </row>
    <row r="164" spans="1:24" ht="18.75" customHeight="1">
      <c r="B164" s="24"/>
      <c r="D164" s="32" t="s">
        <v>126</v>
      </c>
      <c r="E164" s="28"/>
      <c r="F164" s="28"/>
      <c r="G164" s="28"/>
      <c r="H164" s="28"/>
      <c r="I164" s="28"/>
      <c r="M164" s="7"/>
      <c r="N164" s="7"/>
      <c r="O164" s="7"/>
      <c r="P164" s="7"/>
      <c r="Q164" s="7"/>
      <c r="R164" s="7"/>
      <c r="S164" s="7"/>
      <c r="T164" s="7"/>
      <c r="U164" s="12"/>
      <c r="V164" s="12"/>
      <c r="W164" s="7">
        <f t="shared" si="7"/>
        <v>0</v>
      </c>
      <c r="X164" s="7">
        <f t="shared" si="8"/>
        <v>0</v>
      </c>
    </row>
    <row r="165" spans="1:24" ht="18.75" customHeight="1">
      <c r="B165" s="24"/>
      <c r="E165" s="1" t="s">
        <v>10</v>
      </c>
      <c r="G165" s="29" t="s">
        <v>11</v>
      </c>
      <c r="H165" s="28"/>
      <c r="J165" s="1"/>
      <c r="K165" s="1"/>
      <c r="L165" s="1"/>
      <c r="M165" s="7"/>
      <c r="N165" s="7"/>
      <c r="O165" s="7"/>
      <c r="P165" s="7"/>
      <c r="Q165" s="7"/>
      <c r="R165" s="7"/>
      <c r="S165" s="7"/>
      <c r="T165" s="7"/>
      <c r="U165" s="12"/>
      <c r="V165" s="12"/>
      <c r="W165" s="7">
        <f t="shared" si="7"/>
        <v>0</v>
      </c>
      <c r="X165" s="7">
        <f t="shared" si="8"/>
        <v>0</v>
      </c>
    </row>
    <row r="166" spans="1:24" ht="18.75" customHeight="1">
      <c r="B166" s="24"/>
      <c r="E166" s="2">
        <v>383</v>
      </c>
      <c r="G166" s="27" t="s">
        <v>127</v>
      </c>
      <c r="H166" s="28"/>
      <c r="I166" s="28"/>
      <c r="J166" s="28"/>
      <c r="K166" s="28"/>
      <c r="L166" s="28"/>
      <c r="M166" s="7">
        <v>0</v>
      </c>
      <c r="N166" s="7">
        <v>0</v>
      </c>
      <c r="O166" s="7">
        <v>0</v>
      </c>
      <c r="P166" s="7">
        <v>0</v>
      </c>
      <c r="Q166" s="7">
        <v>730</v>
      </c>
      <c r="R166" s="7">
        <v>974</v>
      </c>
      <c r="S166" s="7">
        <v>1160</v>
      </c>
      <c r="T166" s="7">
        <v>1160</v>
      </c>
      <c r="U166" s="12"/>
      <c r="V166" s="12"/>
      <c r="W166" s="7">
        <f t="shared" si="7"/>
        <v>-430</v>
      </c>
      <c r="X166" s="7">
        <f t="shared" si="8"/>
        <v>-430</v>
      </c>
    </row>
    <row r="167" spans="1:24" ht="18.75" customHeight="1">
      <c r="B167" s="24"/>
      <c r="E167" s="2">
        <v>385</v>
      </c>
      <c r="G167" s="27" t="s">
        <v>128</v>
      </c>
      <c r="H167" s="28"/>
      <c r="I167" s="28"/>
      <c r="J167" s="28"/>
      <c r="K167" s="28"/>
      <c r="L167" s="28"/>
      <c r="M167" s="7">
        <v>0</v>
      </c>
      <c r="N167" s="7">
        <v>0</v>
      </c>
      <c r="O167" s="7">
        <v>0</v>
      </c>
      <c r="P167" s="7">
        <v>0</v>
      </c>
      <c r="Q167" s="7">
        <v>100</v>
      </c>
      <c r="R167" s="7">
        <v>6</v>
      </c>
      <c r="S167" s="7">
        <v>100</v>
      </c>
      <c r="T167" s="7">
        <v>100</v>
      </c>
      <c r="U167" s="12"/>
      <c r="V167" s="12"/>
      <c r="W167" s="7">
        <f t="shared" si="7"/>
        <v>0</v>
      </c>
      <c r="X167" s="7">
        <f t="shared" si="8"/>
        <v>0</v>
      </c>
    </row>
    <row r="168" spans="1:24" ht="18.75" customHeight="1">
      <c r="B168" s="24"/>
      <c r="E168" s="2">
        <v>387</v>
      </c>
      <c r="G168" s="27" t="s">
        <v>129</v>
      </c>
      <c r="H168" s="28"/>
      <c r="I168" s="28"/>
      <c r="J168" s="28"/>
      <c r="K168" s="28"/>
      <c r="L168" s="28"/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29.83</v>
      </c>
      <c r="S168" s="7">
        <v>30</v>
      </c>
      <c r="T168" s="7">
        <v>0</v>
      </c>
      <c r="U168" s="12"/>
      <c r="V168" s="12"/>
      <c r="W168" s="7">
        <f t="shared" si="7"/>
        <v>-30</v>
      </c>
      <c r="X168" s="7">
        <f t="shared" si="8"/>
        <v>0</v>
      </c>
    </row>
    <row r="169" spans="1:24" ht="18.75" customHeight="1">
      <c r="B169" s="24"/>
      <c r="M169" s="8"/>
      <c r="N169" s="7"/>
      <c r="O169" s="7"/>
      <c r="P169" s="7"/>
      <c r="Q169" s="7"/>
      <c r="R169" s="7"/>
      <c r="S169" s="7"/>
      <c r="T169" s="7"/>
      <c r="U169" s="12"/>
      <c r="V169" s="12"/>
      <c r="W169" s="7">
        <f t="shared" si="7"/>
        <v>0</v>
      </c>
      <c r="X169" s="7">
        <f t="shared" si="8"/>
        <v>0</v>
      </c>
    </row>
    <row r="170" spans="1:24" ht="18.75" customHeight="1">
      <c r="A170" s="5">
        <v>624</v>
      </c>
      <c r="B170" s="25">
        <f>SUM(A170-A169)</f>
        <v>624</v>
      </c>
      <c r="L170" s="3"/>
      <c r="M170" s="9">
        <f t="shared" ref="M170:T170" si="13">SUM(M166:M168)</f>
        <v>0</v>
      </c>
      <c r="N170" s="9">
        <f t="shared" si="13"/>
        <v>0</v>
      </c>
      <c r="O170" s="9">
        <f t="shared" si="13"/>
        <v>0</v>
      </c>
      <c r="P170" s="9">
        <f t="shared" si="13"/>
        <v>0</v>
      </c>
      <c r="Q170" s="9">
        <f t="shared" si="13"/>
        <v>830</v>
      </c>
      <c r="R170" s="9">
        <f t="shared" si="13"/>
        <v>1009.83</v>
      </c>
      <c r="S170" s="9">
        <f t="shared" si="13"/>
        <v>1290</v>
      </c>
      <c r="T170" s="9">
        <f t="shared" si="13"/>
        <v>1260</v>
      </c>
      <c r="U170" s="12"/>
      <c r="V170" s="12"/>
      <c r="W170" s="7">
        <f t="shared" si="7"/>
        <v>-460</v>
      </c>
      <c r="X170" s="7">
        <f t="shared" si="8"/>
        <v>-430</v>
      </c>
    </row>
    <row r="171" spans="1:24" ht="18.75" customHeight="1">
      <c r="B171" s="24"/>
      <c r="D171" s="32" t="s">
        <v>130</v>
      </c>
      <c r="E171" s="28"/>
      <c r="F171" s="28"/>
      <c r="G171" s="28"/>
      <c r="H171" s="28"/>
      <c r="I171" s="28"/>
      <c r="M171" s="7"/>
      <c r="N171" s="7"/>
      <c r="O171" s="7"/>
      <c r="P171" s="7"/>
      <c r="Q171" s="7"/>
      <c r="R171" s="7"/>
      <c r="S171" s="7"/>
      <c r="T171" s="7"/>
      <c r="U171" s="12"/>
      <c r="V171" s="12"/>
      <c r="W171" s="7">
        <f t="shared" si="7"/>
        <v>0</v>
      </c>
      <c r="X171" s="7">
        <f t="shared" si="8"/>
        <v>0</v>
      </c>
    </row>
    <row r="172" spans="1:24" ht="18.75" customHeight="1">
      <c r="B172" s="24"/>
      <c r="E172" s="1" t="s">
        <v>10</v>
      </c>
      <c r="G172" s="29" t="s">
        <v>11</v>
      </c>
      <c r="H172" s="28"/>
      <c r="J172" s="1"/>
      <c r="K172" s="1"/>
      <c r="L172" s="1"/>
      <c r="M172" s="7"/>
      <c r="N172" s="7"/>
      <c r="O172" s="7"/>
      <c r="P172" s="7"/>
      <c r="Q172" s="7"/>
      <c r="R172" s="7"/>
      <c r="S172" s="7"/>
      <c r="T172" s="7"/>
      <c r="U172" s="12"/>
      <c r="V172" s="12"/>
      <c r="W172" s="7">
        <f t="shared" si="7"/>
        <v>0</v>
      </c>
      <c r="X172" s="7">
        <f t="shared" si="8"/>
        <v>0</v>
      </c>
    </row>
    <row r="173" spans="1:24" ht="18.75" customHeight="1">
      <c r="B173" s="24"/>
      <c r="E173" s="2">
        <v>403</v>
      </c>
      <c r="G173" s="27" t="s">
        <v>121</v>
      </c>
      <c r="H173" s="28"/>
      <c r="I173" s="28"/>
      <c r="J173" s="28"/>
      <c r="K173" s="28"/>
      <c r="L173" s="28"/>
      <c r="M173" s="7">
        <v>0</v>
      </c>
      <c r="N173" s="7">
        <v>0</v>
      </c>
      <c r="O173" s="7">
        <v>0</v>
      </c>
      <c r="P173" s="7">
        <v>0</v>
      </c>
      <c r="Q173" s="7">
        <v>100</v>
      </c>
      <c r="R173" s="7">
        <v>14</v>
      </c>
      <c r="S173" s="7">
        <v>20</v>
      </c>
      <c r="T173" s="7">
        <v>100</v>
      </c>
      <c r="U173" s="12"/>
      <c r="V173" s="12"/>
      <c r="W173" s="7">
        <f t="shared" si="7"/>
        <v>80</v>
      </c>
      <c r="X173" s="7">
        <f t="shared" si="8"/>
        <v>0</v>
      </c>
    </row>
    <row r="174" spans="1:24" ht="18.75" customHeight="1">
      <c r="B174" s="24"/>
      <c r="E174" s="2">
        <v>410</v>
      </c>
      <c r="G174" s="27" t="s">
        <v>26</v>
      </c>
      <c r="H174" s="28"/>
      <c r="I174" s="28"/>
      <c r="J174" s="28"/>
      <c r="K174" s="28"/>
      <c r="L174" s="28"/>
      <c r="M174" s="7">
        <v>0</v>
      </c>
      <c r="N174" s="7">
        <v>0</v>
      </c>
      <c r="O174" s="7">
        <v>0</v>
      </c>
      <c r="P174" s="7">
        <v>0</v>
      </c>
      <c r="Q174" s="7">
        <v>300</v>
      </c>
      <c r="R174" s="7">
        <v>8.33</v>
      </c>
      <c r="S174" s="7">
        <v>10</v>
      </c>
      <c r="T174" s="7">
        <v>10</v>
      </c>
      <c r="U174" s="12"/>
      <c r="V174" s="12"/>
      <c r="W174" s="7">
        <f t="shared" si="7"/>
        <v>290</v>
      </c>
      <c r="X174" s="7">
        <f t="shared" si="8"/>
        <v>290</v>
      </c>
    </row>
    <row r="175" spans="1:24" ht="18.75" customHeight="1">
      <c r="B175" s="24"/>
      <c r="E175" s="2">
        <v>423</v>
      </c>
      <c r="G175" s="27" t="s">
        <v>131</v>
      </c>
      <c r="H175" s="28"/>
      <c r="I175" s="28"/>
      <c r="J175" s="28"/>
      <c r="K175" s="28"/>
      <c r="L175" s="28"/>
      <c r="M175" s="7">
        <v>390</v>
      </c>
      <c r="N175" s="7">
        <v>388.11</v>
      </c>
      <c r="O175" s="7">
        <v>390</v>
      </c>
      <c r="P175" s="7">
        <v>400</v>
      </c>
      <c r="Q175" s="7">
        <v>0</v>
      </c>
      <c r="R175" s="7">
        <v>0</v>
      </c>
      <c r="S175" s="7">
        <v>0</v>
      </c>
      <c r="T175" s="7">
        <v>0</v>
      </c>
      <c r="U175" s="12"/>
      <c r="V175" s="12"/>
      <c r="W175" s="7">
        <f t="shared" si="7"/>
        <v>0</v>
      </c>
      <c r="X175" s="7">
        <f t="shared" si="8"/>
        <v>10</v>
      </c>
    </row>
    <row r="176" spans="1:24" ht="18.75" customHeight="1">
      <c r="A176" s="5">
        <v>279</v>
      </c>
      <c r="B176" s="24"/>
      <c r="M176" s="8"/>
      <c r="N176" s="7"/>
      <c r="O176" s="7"/>
      <c r="P176" s="7"/>
      <c r="Q176" s="7"/>
      <c r="R176" s="7"/>
      <c r="S176" s="7"/>
      <c r="T176" s="7"/>
      <c r="U176" s="12"/>
      <c r="V176" s="12"/>
      <c r="W176" s="7">
        <f t="shared" si="7"/>
        <v>0</v>
      </c>
      <c r="X176" s="7">
        <f t="shared" si="8"/>
        <v>0</v>
      </c>
    </row>
    <row r="177" spans="1:24" ht="18.75" customHeight="1">
      <c r="A177" s="5">
        <v>14</v>
      </c>
      <c r="B177" s="25">
        <f>SUM(A177-A176)</f>
        <v>-265</v>
      </c>
      <c r="L177" s="3"/>
      <c r="M177" s="9">
        <f>SUM(M173:M175)</f>
        <v>390</v>
      </c>
      <c r="N177" s="9">
        <f t="shared" ref="N177:T177" si="14">SUM(N173:N175)</f>
        <v>388.11</v>
      </c>
      <c r="O177" s="9">
        <f t="shared" si="14"/>
        <v>390</v>
      </c>
      <c r="P177" s="9">
        <f t="shared" si="14"/>
        <v>400</v>
      </c>
      <c r="Q177" s="9">
        <f t="shared" si="14"/>
        <v>400</v>
      </c>
      <c r="R177" s="9">
        <f t="shared" si="14"/>
        <v>22.33</v>
      </c>
      <c r="S177" s="9">
        <f t="shared" si="14"/>
        <v>30</v>
      </c>
      <c r="T177" s="9">
        <f t="shared" si="14"/>
        <v>110</v>
      </c>
      <c r="U177" s="12"/>
      <c r="V177" s="12"/>
      <c r="W177" s="7">
        <f t="shared" si="7"/>
        <v>370</v>
      </c>
      <c r="X177" s="7">
        <f t="shared" si="8"/>
        <v>300</v>
      </c>
    </row>
    <row r="178" spans="1:24" ht="18.75" customHeight="1">
      <c r="B178" s="24"/>
      <c r="D178" s="32" t="s">
        <v>132</v>
      </c>
      <c r="E178" s="28"/>
      <c r="F178" s="28"/>
      <c r="G178" s="28"/>
      <c r="H178" s="28"/>
      <c r="I178" s="28"/>
      <c r="M178" s="7"/>
      <c r="N178" s="7"/>
      <c r="O178" s="7"/>
      <c r="P178" s="7"/>
      <c r="Q178" s="7"/>
      <c r="R178" s="7"/>
      <c r="S178" s="7"/>
      <c r="T178" s="7"/>
      <c r="U178" s="12"/>
      <c r="V178" s="12"/>
      <c r="W178" s="7">
        <f t="shared" si="7"/>
        <v>0</v>
      </c>
      <c r="X178" s="7">
        <f t="shared" si="8"/>
        <v>0</v>
      </c>
    </row>
    <row r="179" spans="1:24" ht="18.75" customHeight="1">
      <c r="B179" s="24"/>
      <c r="E179" s="1" t="s">
        <v>10</v>
      </c>
      <c r="G179" s="29" t="s">
        <v>11</v>
      </c>
      <c r="H179" s="28"/>
      <c r="J179" s="1"/>
      <c r="K179" s="1"/>
      <c r="L179" s="1"/>
      <c r="M179" s="7"/>
      <c r="N179" s="7"/>
      <c r="O179" s="7"/>
      <c r="P179" s="7"/>
      <c r="Q179" s="7"/>
      <c r="R179" s="7"/>
      <c r="S179" s="7"/>
      <c r="T179" s="7"/>
      <c r="U179" s="12"/>
      <c r="V179" s="12"/>
      <c r="W179" s="7">
        <f t="shared" si="7"/>
        <v>0</v>
      </c>
      <c r="X179" s="7">
        <f t="shared" si="8"/>
        <v>0</v>
      </c>
    </row>
    <row r="180" spans="1:24" ht="18.75" customHeight="1">
      <c r="B180" s="24"/>
      <c r="E180" s="2">
        <v>510</v>
      </c>
      <c r="G180" s="27" t="s">
        <v>216</v>
      </c>
      <c r="H180" s="28"/>
      <c r="I180" s="28"/>
      <c r="J180" s="28"/>
      <c r="K180" s="28"/>
      <c r="L180" s="28"/>
      <c r="M180" s="7">
        <v>0</v>
      </c>
      <c r="N180" s="7">
        <v>0</v>
      </c>
      <c r="O180" s="7">
        <v>0</v>
      </c>
      <c r="P180" s="7">
        <v>0</v>
      </c>
      <c r="Q180" s="7">
        <v>2370</v>
      </c>
      <c r="R180" s="7">
        <v>2364.6799999999998</v>
      </c>
      <c r="S180" s="7">
        <v>2370</v>
      </c>
      <c r="T180" s="7">
        <v>0</v>
      </c>
      <c r="U180" s="12"/>
      <c r="V180" s="12"/>
      <c r="W180" s="7">
        <f t="shared" si="7"/>
        <v>0</v>
      </c>
      <c r="X180" s="7">
        <f t="shared" si="8"/>
        <v>2370</v>
      </c>
    </row>
    <row r="181" spans="1:24" ht="18.75" customHeight="1">
      <c r="B181" s="24"/>
      <c r="E181" s="2">
        <v>511</v>
      </c>
      <c r="G181" s="27" t="s">
        <v>217</v>
      </c>
      <c r="H181" s="28"/>
      <c r="I181" s="28"/>
      <c r="J181" s="28"/>
      <c r="K181" s="28"/>
      <c r="L181" s="28"/>
      <c r="M181" s="7">
        <v>0</v>
      </c>
      <c r="N181" s="7">
        <v>0</v>
      </c>
      <c r="O181" s="7">
        <v>0</v>
      </c>
      <c r="P181" s="7">
        <v>0</v>
      </c>
      <c r="Q181" s="7">
        <v>230</v>
      </c>
      <c r="R181" s="7">
        <v>226.33</v>
      </c>
      <c r="S181" s="7">
        <v>230</v>
      </c>
      <c r="T181" s="7">
        <v>0</v>
      </c>
      <c r="U181" s="12"/>
      <c r="V181" s="12"/>
      <c r="W181" s="7">
        <f t="shared" si="7"/>
        <v>0</v>
      </c>
      <c r="X181" s="7">
        <f t="shared" si="8"/>
        <v>230</v>
      </c>
    </row>
    <row r="182" spans="1:24" ht="23.25" customHeight="1">
      <c r="B182" s="24"/>
      <c r="E182" s="2">
        <v>512</v>
      </c>
      <c r="G182" s="27" t="s">
        <v>218</v>
      </c>
      <c r="H182" s="28"/>
      <c r="I182" s="28"/>
      <c r="J182" s="28"/>
      <c r="K182" s="28"/>
      <c r="L182" s="28"/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17.03</v>
      </c>
      <c r="S182" s="7">
        <v>100</v>
      </c>
      <c r="T182" s="7">
        <v>200</v>
      </c>
      <c r="U182" s="12"/>
      <c r="V182" s="12"/>
      <c r="W182" s="7">
        <f t="shared" si="7"/>
        <v>-100</v>
      </c>
      <c r="X182" s="7">
        <f t="shared" si="8"/>
        <v>-200</v>
      </c>
    </row>
    <row r="183" spans="1:24" ht="18.75" customHeight="1">
      <c r="B183" s="24"/>
      <c r="E183" s="2">
        <v>513</v>
      </c>
      <c r="G183" s="27" t="s">
        <v>219</v>
      </c>
      <c r="H183" s="28"/>
      <c r="I183" s="28"/>
      <c r="J183" s="28"/>
      <c r="K183" s="28"/>
      <c r="L183" s="28"/>
      <c r="M183" s="7">
        <v>0</v>
      </c>
      <c r="N183" s="7">
        <v>0</v>
      </c>
      <c r="O183" s="7">
        <v>0</v>
      </c>
      <c r="P183" s="7">
        <v>0</v>
      </c>
      <c r="Q183" s="7">
        <v>22350</v>
      </c>
      <c r="R183" s="7">
        <v>11866.82</v>
      </c>
      <c r="S183" s="7">
        <v>16980</v>
      </c>
      <c r="T183" s="7">
        <v>21270</v>
      </c>
      <c r="U183" s="12"/>
      <c r="V183" s="12"/>
      <c r="W183" s="7">
        <f t="shared" si="7"/>
        <v>5370</v>
      </c>
      <c r="X183" s="7">
        <f t="shared" si="8"/>
        <v>1080</v>
      </c>
    </row>
    <row r="184" spans="1:24" ht="24.75" customHeight="1">
      <c r="B184" s="24"/>
      <c r="E184" s="2">
        <v>514</v>
      </c>
      <c r="G184" s="27" t="s">
        <v>220</v>
      </c>
      <c r="H184" s="28"/>
      <c r="I184" s="28"/>
      <c r="J184" s="28"/>
      <c r="K184" s="28"/>
      <c r="L184" s="28"/>
      <c r="M184" s="7">
        <v>0</v>
      </c>
      <c r="N184" s="7">
        <v>0</v>
      </c>
      <c r="O184" s="7">
        <v>0</v>
      </c>
      <c r="P184" s="7">
        <v>0</v>
      </c>
      <c r="Q184" s="7">
        <v>210</v>
      </c>
      <c r="R184" s="7">
        <v>3.51</v>
      </c>
      <c r="S184" s="7">
        <v>10</v>
      </c>
      <c r="T184" s="7">
        <v>0</v>
      </c>
      <c r="U184" s="12"/>
      <c r="V184" s="12"/>
      <c r="W184" s="7">
        <f t="shared" si="7"/>
        <v>200</v>
      </c>
      <c r="X184" s="7">
        <f t="shared" si="8"/>
        <v>210</v>
      </c>
    </row>
    <row r="185" spans="1:24" ht="18.75" customHeight="1">
      <c r="B185" s="24"/>
      <c r="E185" s="2">
        <v>517</v>
      </c>
      <c r="G185" s="27" t="s">
        <v>221</v>
      </c>
      <c r="H185" s="28"/>
      <c r="I185" s="28"/>
      <c r="J185" s="28"/>
      <c r="K185" s="28"/>
      <c r="L185" s="28"/>
      <c r="M185" s="7">
        <v>0</v>
      </c>
      <c r="N185" s="7">
        <v>0</v>
      </c>
      <c r="O185" s="7">
        <v>0</v>
      </c>
      <c r="P185" s="7">
        <v>0</v>
      </c>
      <c r="Q185" s="7">
        <v>1630</v>
      </c>
      <c r="R185" s="7">
        <v>893.21</v>
      </c>
      <c r="S185" s="7">
        <v>1320</v>
      </c>
      <c r="T185" s="7">
        <v>1750</v>
      </c>
      <c r="U185" s="12"/>
      <c r="V185" s="12"/>
      <c r="W185" s="7">
        <f t="shared" si="7"/>
        <v>310</v>
      </c>
      <c r="X185" s="7">
        <f t="shared" si="8"/>
        <v>-120</v>
      </c>
    </row>
    <row r="186" spans="1:24" ht="18.75" customHeight="1">
      <c r="B186" s="24"/>
      <c r="E186" s="2">
        <v>518</v>
      </c>
      <c r="G186" s="27" t="s">
        <v>12</v>
      </c>
      <c r="H186" s="28"/>
      <c r="I186" s="28"/>
      <c r="J186" s="28"/>
      <c r="K186" s="28"/>
      <c r="L186" s="28"/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397</v>
      </c>
      <c r="S186" s="7">
        <v>400</v>
      </c>
      <c r="T186" s="7">
        <v>0</v>
      </c>
      <c r="U186" s="12"/>
      <c r="V186" s="12"/>
      <c r="W186" s="7">
        <f t="shared" si="7"/>
        <v>-400</v>
      </c>
      <c r="X186" s="7">
        <f t="shared" si="8"/>
        <v>0</v>
      </c>
    </row>
    <row r="187" spans="1:24" ht="18.75" customHeight="1">
      <c r="B187" s="24"/>
      <c r="E187" s="2">
        <v>530</v>
      </c>
      <c r="G187" s="27" t="s">
        <v>133</v>
      </c>
      <c r="H187" s="28"/>
      <c r="I187" s="28"/>
      <c r="J187" s="28"/>
      <c r="K187" s="28"/>
      <c r="L187" s="28"/>
      <c r="M187" s="7">
        <v>0</v>
      </c>
      <c r="N187" s="7">
        <v>0</v>
      </c>
      <c r="O187" s="7">
        <v>0</v>
      </c>
      <c r="P187" s="7">
        <v>0</v>
      </c>
      <c r="Q187" s="7">
        <v>200</v>
      </c>
      <c r="R187" s="7">
        <v>0</v>
      </c>
      <c r="S187" s="7">
        <v>100</v>
      </c>
      <c r="T187" s="7">
        <v>100</v>
      </c>
      <c r="U187" s="12"/>
      <c r="V187" s="12"/>
      <c r="W187" s="7">
        <f t="shared" si="7"/>
        <v>100</v>
      </c>
      <c r="X187" s="7">
        <f t="shared" si="8"/>
        <v>100</v>
      </c>
    </row>
    <row r="188" spans="1:24" ht="18.75" customHeight="1">
      <c r="B188" s="24"/>
      <c r="E188" s="2">
        <v>531</v>
      </c>
      <c r="G188" s="27" t="s">
        <v>42</v>
      </c>
      <c r="H188" s="28"/>
      <c r="I188" s="28"/>
      <c r="J188" s="28"/>
      <c r="K188" s="28"/>
      <c r="L188" s="28"/>
      <c r="M188" s="7">
        <v>0</v>
      </c>
      <c r="N188" s="7">
        <v>0</v>
      </c>
      <c r="O188" s="7">
        <v>0</v>
      </c>
      <c r="P188" s="7">
        <v>0</v>
      </c>
      <c r="Q188" s="7">
        <v>200</v>
      </c>
      <c r="R188" s="7">
        <v>0</v>
      </c>
      <c r="S188" s="7">
        <v>200</v>
      </c>
      <c r="T188" s="7">
        <v>200</v>
      </c>
      <c r="U188" s="12"/>
      <c r="V188" s="12"/>
      <c r="W188" s="7">
        <f t="shared" ref="W188:W244" si="15">SUM(Q188-S188-M188+O188)</f>
        <v>0</v>
      </c>
      <c r="X188" s="7">
        <f t="shared" si="8"/>
        <v>0</v>
      </c>
    </row>
    <row r="189" spans="1:24" ht="18.75" customHeight="1">
      <c r="B189" s="24"/>
      <c r="E189" s="2">
        <v>540</v>
      </c>
      <c r="G189" s="27" t="s">
        <v>64</v>
      </c>
      <c r="H189" s="28"/>
      <c r="I189" s="28"/>
      <c r="J189" s="28"/>
      <c r="K189" s="28"/>
      <c r="L189" s="28"/>
      <c r="M189" s="7">
        <v>0</v>
      </c>
      <c r="N189" s="7">
        <v>0</v>
      </c>
      <c r="O189" s="7">
        <v>0</v>
      </c>
      <c r="P189" s="7">
        <v>0</v>
      </c>
      <c r="Q189" s="7">
        <v>220</v>
      </c>
      <c r="R189" s="7">
        <v>204</v>
      </c>
      <c r="S189" s="7">
        <v>210</v>
      </c>
      <c r="T189" s="7">
        <v>210</v>
      </c>
      <c r="U189" s="12"/>
      <c r="V189" s="12"/>
      <c r="W189" s="7">
        <f t="shared" si="15"/>
        <v>10</v>
      </c>
      <c r="X189" s="7">
        <f t="shared" ref="X189:X245" si="16">SUM(Q189-T189-M189+P189)</f>
        <v>10</v>
      </c>
    </row>
    <row r="190" spans="1:24" ht="18.75" customHeight="1">
      <c r="B190" s="24"/>
      <c r="M190" s="8"/>
      <c r="N190" s="7"/>
      <c r="O190" s="7"/>
      <c r="P190" s="7"/>
      <c r="Q190" s="7"/>
      <c r="R190" s="7"/>
      <c r="S190" s="7"/>
      <c r="T190" s="7"/>
      <c r="U190" s="12"/>
      <c r="V190" s="12"/>
      <c r="W190" s="7">
        <f t="shared" si="15"/>
        <v>0</v>
      </c>
      <c r="X190" s="7">
        <f t="shared" si="16"/>
        <v>0</v>
      </c>
    </row>
    <row r="191" spans="1:24" ht="18.75" customHeight="1">
      <c r="A191" s="5">
        <v>19799.060000000001</v>
      </c>
      <c r="B191" s="25">
        <f>SUM(A191-A190)</f>
        <v>19799.060000000001</v>
      </c>
      <c r="L191" s="3"/>
      <c r="M191" s="9">
        <f>SUM(M180:M189)</f>
        <v>0</v>
      </c>
      <c r="N191" s="9">
        <f t="shared" ref="N191:T191" si="17">SUM(N180:N189)</f>
        <v>0</v>
      </c>
      <c r="O191" s="9">
        <f t="shared" si="17"/>
        <v>0</v>
      </c>
      <c r="P191" s="9">
        <f t="shared" si="17"/>
        <v>0</v>
      </c>
      <c r="Q191" s="9">
        <f t="shared" si="17"/>
        <v>27410</v>
      </c>
      <c r="R191" s="9">
        <f t="shared" si="17"/>
        <v>15972.580000000002</v>
      </c>
      <c r="S191" s="9">
        <f t="shared" si="17"/>
        <v>21920</v>
      </c>
      <c r="T191" s="9">
        <f t="shared" si="17"/>
        <v>23730</v>
      </c>
      <c r="U191" s="12"/>
      <c r="V191" s="12"/>
      <c r="W191" s="7">
        <f t="shared" si="15"/>
        <v>5490</v>
      </c>
      <c r="X191" s="7">
        <f t="shared" si="16"/>
        <v>3680</v>
      </c>
    </row>
    <row r="192" spans="1:24" ht="18.75" customHeight="1">
      <c r="B192" s="24"/>
      <c r="D192" s="32" t="s">
        <v>134</v>
      </c>
      <c r="E192" s="28"/>
      <c r="F192" s="28"/>
      <c r="G192" s="28"/>
      <c r="H192" s="28"/>
      <c r="I192" s="28"/>
      <c r="M192" s="7"/>
      <c r="N192" s="7"/>
      <c r="O192" s="7"/>
      <c r="P192" s="7"/>
      <c r="Q192" s="7"/>
      <c r="R192" s="7"/>
      <c r="S192" s="7"/>
      <c r="T192" s="7"/>
      <c r="U192" s="12"/>
      <c r="V192" s="12"/>
      <c r="W192" s="7">
        <f t="shared" si="15"/>
        <v>0</v>
      </c>
      <c r="X192" s="7">
        <f t="shared" si="16"/>
        <v>0</v>
      </c>
    </row>
    <row r="193" spans="2:24" ht="18.75" customHeight="1">
      <c r="B193" s="24"/>
      <c r="E193" s="1" t="s">
        <v>10</v>
      </c>
      <c r="G193" s="29" t="s">
        <v>11</v>
      </c>
      <c r="H193" s="28"/>
      <c r="J193" s="1"/>
      <c r="K193" s="1"/>
      <c r="L193" s="1"/>
      <c r="M193" s="7"/>
      <c r="N193" s="7"/>
      <c r="O193" s="7"/>
      <c r="P193" s="7"/>
      <c r="Q193" s="7"/>
      <c r="R193" s="7"/>
      <c r="S193" s="7"/>
      <c r="T193" s="7"/>
      <c r="U193" s="12"/>
      <c r="V193" s="12"/>
      <c r="W193" s="7">
        <f t="shared" si="15"/>
        <v>0</v>
      </c>
      <c r="X193" s="7">
        <f t="shared" si="16"/>
        <v>0</v>
      </c>
    </row>
    <row r="194" spans="2:24" ht="18.75" customHeight="1">
      <c r="B194" s="24"/>
      <c r="E194" s="2">
        <v>570</v>
      </c>
      <c r="G194" s="27" t="s">
        <v>61</v>
      </c>
      <c r="H194" s="28"/>
      <c r="I194" s="28"/>
      <c r="J194" s="28"/>
      <c r="K194" s="28"/>
      <c r="L194" s="28"/>
      <c r="M194" s="7">
        <v>0</v>
      </c>
      <c r="N194" s="7">
        <v>0</v>
      </c>
      <c r="O194" s="7">
        <v>0</v>
      </c>
      <c r="P194" s="7">
        <v>0</v>
      </c>
      <c r="Q194" s="7">
        <v>2900</v>
      </c>
      <c r="R194" s="7">
        <v>979.09</v>
      </c>
      <c r="S194" s="7">
        <v>3390</v>
      </c>
      <c r="T194" s="7">
        <v>3530</v>
      </c>
      <c r="U194" s="12"/>
      <c r="V194" s="12"/>
      <c r="W194" s="7">
        <f t="shared" si="15"/>
        <v>-490</v>
      </c>
      <c r="X194" s="7">
        <f t="shared" si="16"/>
        <v>-630</v>
      </c>
    </row>
    <row r="195" spans="2:24" ht="18.75" customHeight="1">
      <c r="B195" s="24"/>
      <c r="E195" s="2">
        <v>580</v>
      </c>
      <c r="G195" s="27" t="s">
        <v>135</v>
      </c>
      <c r="H195" s="28"/>
      <c r="I195" s="28"/>
      <c r="J195" s="28"/>
      <c r="K195" s="28"/>
      <c r="L195" s="28"/>
      <c r="M195" s="7">
        <v>0</v>
      </c>
      <c r="N195" s="7">
        <v>0</v>
      </c>
      <c r="O195" s="7">
        <v>0</v>
      </c>
      <c r="P195" s="7">
        <v>0</v>
      </c>
      <c r="Q195" s="7">
        <v>2000</v>
      </c>
      <c r="R195" s="7">
        <v>1704.5</v>
      </c>
      <c r="S195" s="7">
        <v>2000</v>
      </c>
      <c r="T195" s="7">
        <v>2500</v>
      </c>
      <c r="U195" s="12"/>
      <c r="V195" s="12" t="s">
        <v>264</v>
      </c>
      <c r="W195" s="7">
        <f t="shared" si="15"/>
        <v>0</v>
      </c>
      <c r="X195" s="7">
        <f t="shared" si="16"/>
        <v>-500</v>
      </c>
    </row>
    <row r="196" spans="2:24" ht="18.75" customHeight="1">
      <c r="B196" s="24"/>
      <c r="E196" s="2">
        <v>581</v>
      </c>
      <c r="G196" s="27" t="s">
        <v>136</v>
      </c>
      <c r="H196" s="28"/>
      <c r="I196" s="28"/>
      <c r="J196" s="28"/>
      <c r="K196" s="28"/>
      <c r="L196" s="28"/>
      <c r="M196" s="7">
        <v>0</v>
      </c>
      <c r="N196" s="7">
        <v>0</v>
      </c>
      <c r="O196" s="7">
        <v>0</v>
      </c>
      <c r="P196" s="7">
        <v>0</v>
      </c>
      <c r="Q196" s="7">
        <v>500</v>
      </c>
      <c r="R196" s="7">
        <v>200</v>
      </c>
      <c r="S196" s="7">
        <v>300</v>
      </c>
      <c r="T196" s="7">
        <v>500</v>
      </c>
      <c r="U196" s="12"/>
      <c r="V196" s="12"/>
      <c r="W196" s="7">
        <f t="shared" si="15"/>
        <v>200</v>
      </c>
      <c r="X196" s="7">
        <f t="shared" si="16"/>
        <v>0</v>
      </c>
    </row>
    <row r="197" spans="2:24" ht="26.25" customHeight="1">
      <c r="B197" s="24"/>
      <c r="E197" s="2">
        <v>583</v>
      </c>
      <c r="G197" s="27" t="s">
        <v>137</v>
      </c>
      <c r="H197" s="28"/>
      <c r="I197" s="28"/>
      <c r="J197" s="28"/>
      <c r="K197" s="28"/>
      <c r="L197" s="28"/>
      <c r="M197" s="7">
        <v>0</v>
      </c>
      <c r="N197" s="7">
        <v>0</v>
      </c>
      <c r="O197" s="7">
        <v>0</v>
      </c>
      <c r="P197" s="7">
        <v>0</v>
      </c>
      <c r="Q197" s="7">
        <v>4500</v>
      </c>
      <c r="R197" s="7">
        <v>0</v>
      </c>
      <c r="S197" s="7">
        <v>4500</v>
      </c>
      <c r="T197" s="7">
        <v>7000</v>
      </c>
      <c r="U197" s="12"/>
      <c r="V197" s="12" t="s">
        <v>290</v>
      </c>
      <c r="W197" s="7">
        <f t="shared" si="15"/>
        <v>0</v>
      </c>
      <c r="X197" s="7">
        <f t="shared" si="16"/>
        <v>-2500</v>
      </c>
    </row>
    <row r="198" spans="2:24" ht="18.75" customHeight="1">
      <c r="B198" s="24"/>
      <c r="E198" s="2">
        <v>584</v>
      </c>
      <c r="G198" s="27" t="s">
        <v>138</v>
      </c>
      <c r="H198" s="28"/>
      <c r="I198" s="28"/>
      <c r="J198" s="28"/>
      <c r="K198" s="28"/>
      <c r="L198" s="28"/>
      <c r="M198" s="7">
        <v>0</v>
      </c>
      <c r="N198" s="7">
        <v>0</v>
      </c>
      <c r="O198" s="7">
        <v>0</v>
      </c>
      <c r="P198" s="7">
        <v>0</v>
      </c>
      <c r="Q198" s="7">
        <v>100</v>
      </c>
      <c r="R198" s="7">
        <v>0</v>
      </c>
      <c r="S198" s="7">
        <v>0</v>
      </c>
      <c r="T198" s="7">
        <v>100</v>
      </c>
      <c r="U198" s="12"/>
      <c r="V198" s="12"/>
      <c r="W198" s="7">
        <f t="shared" si="15"/>
        <v>100</v>
      </c>
      <c r="X198" s="7">
        <f t="shared" si="16"/>
        <v>0</v>
      </c>
    </row>
    <row r="199" spans="2:24" ht="18.75" customHeight="1">
      <c r="B199" s="24"/>
      <c r="E199" s="2">
        <v>589</v>
      </c>
      <c r="G199" s="27" t="s">
        <v>139</v>
      </c>
      <c r="H199" s="28"/>
      <c r="I199" s="28"/>
      <c r="J199" s="28"/>
      <c r="K199" s="28"/>
      <c r="L199" s="28"/>
      <c r="M199" s="7">
        <v>4620</v>
      </c>
      <c r="N199" s="7">
        <v>1983.35</v>
      </c>
      <c r="O199" s="7">
        <v>4590</v>
      </c>
      <c r="P199" s="7">
        <v>4600</v>
      </c>
      <c r="Q199" s="7">
        <v>0</v>
      </c>
      <c r="R199" s="7">
        <v>0</v>
      </c>
      <c r="S199" s="7">
        <v>0</v>
      </c>
      <c r="T199" s="7">
        <v>0</v>
      </c>
      <c r="U199" s="12"/>
      <c r="V199" s="12"/>
      <c r="W199" s="7">
        <f t="shared" si="15"/>
        <v>-30</v>
      </c>
      <c r="X199" s="7">
        <f t="shared" si="16"/>
        <v>-20</v>
      </c>
    </row>
    <row r="200" spans="2:24" ht="18.75" customHeight="1">
      <c r="B200" s="24"/>
      <c r="E200" s="2">
        <v>590</v>
      </c>
      <c r="G200" s="27" t="s">
        <v>140</v>
      </c>
      <c r="H200" s="28"/>
      <c r="I200" s="28"/>
      <c r="J200" s="28"/>
      <c r="K200" s="28"/>
      <c r="L200" s="28"/>
      <c r="M200" s="7">
        <v>600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12" t="s">
        <v>265</v>
      </c>
      <c r="V200" s="12"/>
      <c r="W200" s="7">
        <f t="shared" si="15"/>
        <v>-600</v>
      </c>
      <c r="X200" s="7">
        <f t="shared" si="16"/>
        <v>-600</v>
      </c>
    </row>
    <row r="201" spans="2:24" ht="18.75" customHeight="1">
      <c r="B201" s="24"/>
      <c r="E201" s="2">
        <v>591</v>
      </c>
      <c r="G201" s="27" t="s">
        <v>141</v>
      </c>
      <c r="H201" s="28"/>
      <c r="I201" s="28"/>
      <c r="J201" s="28"/>
      <c r="K201" s="28"/>
      <c r="L201" s="28"/>
      <c r="M201" s="7">
        <v>5000</v>
      </c>
      <c r="N201" s="7">
        <v>3114.76</v>
      </c>
      <c r="O201" s="7">
        <v>4250</v>
      </c>
      <c r="P201" s="7">
        <v>4030</v>
      </c>
      <c r="Q201" s="7">
        <v>0</v>
      </c>
      <c r="R201" s="7">
        <v>78.69</v>
      </c>
      <c r="S201" s="7">
        <v>0</v>
      </c>
      <c r="T201" s="7">
        <v>0</v>
      </c>
      <c r="U201" s="12"/>
      <c r="V201" s="12"/>
      <c r="W201" s="7">
        <f t="shared" si="15"/>
        <v>-750</v>
      </c>
      <c r="X201" s="7">
        <f t="shared" si="16"/>
        <v>-970</v>
      </c>
    </row>
    <row r="202" spans="2:24" ht="27.75" customHeight="1">
      <c r="B202" s="24"/>
      <c r="E202" s="2">
        <v>592</v>
      </c>
      <c r="G202" s="27" t="s">
        <v>142</v>
      </c>
      <c r="H202" s="28"/>
      <c r="I202" s="28"/>
      <c r="J202" s="28"/>
      <c r="K202" s="28"/>
      <c r="L202" s="28"/>
      <c r="M202" s="7">
        <v>300</v>
      </c>
      <c r="N202" s="7">
        <v>95.41</v>
      </c>
      <c r="O202" s="7">
        <v>100</v>
      </c>
      <c r="P202" s="7">
        <v>50</v>
      </c>
      <c r="Q202" s="7">
        <v>0</v>
      </c>
      <c r="R202" s="7">
        <v>0</v>
      </c>
      <c r="S202" s="7">
        <v>0</v>
      </c>
      <c r="T202" s="7">
        <v>0</v>
      </c>
      <c r="U202" s="12" t="s">
        <v>266</v>
      </c>
      <c r="V202" s="12" t="s">
        <v>287</v>
      </c>
      <c r="W202" s="7">
        <f t="shared" si="15"/>
        <v>-200</v>
      </c>
      <c r="X202" s="7">
        <f t="shared" si="16"/>
        <v>-250</v>
      </c>
    </row>
    <row r="203" spans="2:24" ht="18.75" customHeight="1">
      <c r="B203" s="24"/>
      <c r="E203" s="2">
        <v>593</v>
      </c>
      <c r="G203" s="27" t="s">
        <v>143</v>
      </c>
      <c r="H203" s="28"/>
      <c r="I203" s="28"/>
      <c r="J203" s="28"/>
      <c r="K203" s="28"/>
      <c r="L203" s="28"/>
      <c r="M203" s="7">
        <v>0</v>
      </c>
      <c r="N203" s="7">
        <v>143.33000000000001</v>
      </c>
      <c r="O203" s="7">
        <v>140</v>
      </c>
      <c r="P203" s="7">
        <v>100</v>
      </c>
      <c r="Q203" s="7">
        <v>0</v>
      </c>
      <c r="R203" s="7">
        <v>0</v>
      </c>
      <c r="S203" s="7">
        <v>0</v>
      </c>
      <c r="T203" s="7">
        <v>0</v>
      </c>
      <c r="U203" s="12"/>
      <c r="V203" s="12"/>
      <c r="W203" s="7">
        <f t="shared" si="15"/>
        <v>140</v>
      </c>
      <c r="X203" s="7">
        <f t="shared" si="16"/>
        <v>100</v>
      </c>
    </row>
    <row r="204" spans="2:24" ht="18.75" customHeight="1">
      <c r="B204" s="24"/>
      <c r="E204" s="2">
        <v>594</v>
      </c>
      <c r="G204" s="27" t="s">
        <v>144</v>
      </c>
      <c r="H204" s="28"/>
      <c r="I204" s="28"/>
      <c r="J204" s="28"/>
      <c r="K204" s="28"/>
      <c r="L204" s="28"/>
      <c r="M204" s="7">
        <v>0</v>
      </c>
      <c r="N204" s="7">
        <v>13.33</v>
      </c>
      <c r="O204" s="7">
        <v>10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12"/>
      <c r="V204" s="12"/>
      <c r="W204" s="7">
        <f t="shared" si="15"/>
        <v>10</v>
      </c>
      <c r="X204" s="7">
        <f t="shared" si="16"/>
        <v>0</v>
      </c>
    </row>
    <row r="205" spans="2:24" ht="24.75" customHeight="1">
      <c r="B205" s="24"/>
      <c r="E205" s="2">
        <v>595</v>
      </c>
      <c r="G205" s="27" t="s">
        <v>145</v>
      </c>
      <c r="H205" s="28"/>
      <c r="I205" s="28"/>
      <c r="J205" s="28"/>
      <c r="K205" s="28"/>
      <c r="L205" s="28"/>
      <c r="M205" s="7">
        <v>480</v>
      </c>
      <c r="N205" s="7">
        <v>506.76</v>
      </c>
      <c r="O205" s="7">
        <v>660</v>
      </c>
      <c r="P205" s="7">
        <v>120</v>
      </c>
      <c r="Q205" s="7">
        <v>0</v>
      </c>
      <c r="R205" s="7">
        <v>0</v>
      </c>
      <c r="S205" s="7">
        <v>0</v>
      </c>
      <c r="T205" s="7">
        <v>0</v>
      </c>
      <c r="U205" s="12"/>
      <c r="V205" s="12" t="s">
        <v>287</v>
      </c>
      <c r="W205" s="7">
        <f t="shared" si="15"/>
        <v>180</v>
      </c>
      <c r="X205" s="7">
        <f t="shared" si="16"/>
        <v>-360</v>
      </c>
    </row>
    <row r="206" spans="2:24" ht="18.75" customHeight="1">
      <c r="B206" s="24"/>
      <c r="E206" s="2">
        <v>596</v>
      </c>
      <c r="G206" s="27" t="s">
        <v>146</v>
      </c>
      <c r="H206" s="28"/>
      <c r="I206" s="28"/>
      <c r="J206" s="28"/>
      <c r="K206" s="28"/>
      <c r="L206" s="28"/>
      <c r="M206" s="7">
        <v>600</v>
      </c>
      <c r="N206" s="7">
        <v>213.77</v>
      </c>
      <c r="O206" s="7">
        <v>380</v>
      </c>
      <c r="P206" s="7">
        <v>390</v>
      </c>
      <c r="Q206" s="7">
        <v>0</v>
      </c>
      <c r="R206" s="7">
        <v>0</v>
      </c>
      <c r="S206" s="7">
        <v>0</v>
      </c>
      <c r="T206" s="7">
        <v>0</v>
      </c>
      <c r="U206" s="12"/>
      <c r="V206" s="12" t="s">
        <v>267</v>
      </c>
      <c r="W206" s="7">
        <f t="shared" si="15"/>
        <v>-220</v>
      </c>
      <c r="X206" s="7">
        <f t="shared" si="16"/>
        <v>-210</v>
      </c>
    </row>
    <row r="207" spans="2:24" ht="18.75" customHeight="1">
      <c r="B207" s="24"/>
      <c r="E207" s="2">
        <v>598</v>
      </c>
      <c r="G207" s="27" t="s">
        <v>147</v>
      </c>
      <c r="H207" s="28"/>
      <c r="I207" s="28"/>
      <c r="J207" s="28"/>
      <c r="K207" s="28"/>
      <c r="L207" s="28"/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12"/>
      <c r="V207" s="12"/>
      <c r="W207" s="7">
        <f t="shared" si="15"/>
        <v>0</v>
      </c>
      <c r="X207" s="7">
        <f t="shared" si="16"/>
        <v>0</v>
      </c>
    </row>
    <row r="208" spans="2:24" ht="18.75" customHeight="1">
      <c r="B208" s="24"/>
      <c r="E208" s="2">
        <v>599</v>
      </c>
      <c r="G208" s="27" t="s">
        <v>148</v>
      </c>
      <c r="H208" s="28"/>
      <c r="I208" s="28"/>
      <c r="J208" s="28"/>
      <c r="K208" s="28"/>
      <c r="L208" s="28"/>
      <c r="M208" s="7">
        <v>200</v>
      </c>
      <c r="N208" s="7">
        <v>0</v>
      </c>
      <c r="O208" s="7">
        <v>40</v>
      </c>
      <c r="P208" s="7">
        <v>100</v>
      </c>
      <c r="Q208" s="7">
        <v>0</v>
      </c>
      <c r="R208" s="7">
        <v>0</v>
      </c>
      <c r="S208" s="7">
        <v>0</v>
      </c>
      <c r="T208" s="7">
        <v>0</v>
      </c>
      <c r="U208" s="12"/>
      <c r="V208" s="12"/>
      <c r="W208" s="7">
        <f t="shared" si="15"/>
        <v>-160</v>
      </c>
      <c r="X208" s="7">
        <f t="shared" si="16"/>
        <v>-100</v>
      </c>
    </row>
    <row r="209" spans="1:24" ht="18.75" customHeight="1">
      <c r="A209" s="5">
        <v>12083.6</v>
      </c>
      <c r="B209" s="24"/>
      <c r="M209" s="8"/>
      <c r="N209" s="7"/>
      <c r="O209" s="7"/>
      <c r="P209" s="7"/>
      <c r="Q209" s="7"/>
      <c r="R209" s="7"/>
      <c r="S209" s="7"/>
      <c r="T209" s="7"/>
      <c r="U209" s="12"/>
      <c r="V209" s="12"/>
      <c r="W209" s="7">
        <f t="shared" si="15"/>
        <v>0</v>
      </c>
      <c r="X209" s="7">
        <f t="shared" si="16"/>
        <v>0</v>
      </c>
    </row>
    <row r="210" spans="1:24" ht="18.75" customHeight="1">
      <c r="A210" s="5">
        <v>3213.97</v>
      </c>
      <c r="B210" s="25">
        <f>SUM(A210-A209)</f>
        <v>-8869.630000000001</v>
      </c>
      <c r="L210" s="3"/>
      <c r="M210" s="9">
        <f t="shared" ref="M210:T210" si="18">SUM(M194:M208)</f>
        <v>11800</v>
      </c>
      <c r="N210" s="9">
        <f t="shared" si="18"/>
        <v>6070.7100000000009</v>
      </c>
      <c r="O210" s="9">
        <f t="shared" si="18"/>
        <v>10170</v>
      </c>
      <c r="P210" s="9">
        <f t="shared" si="18"/>
        <v>9390</v>
      </c>
      <c r="Q210" s="9">
        <f t="shared" si="18"/>
        <v>10000</v>
      </c>
      <c r="R210" s="9">
        <f t="shared" si="18"/>
        <v>2962.28</v>
      </c>
      <c r="S210" s="9">
        <f t="shared" si="18"/>
        <v>10190</v>
      </c>
      <c r="T210" s="9">
        <f t="shared" si="18"/>
        <v>13630</v>
      </c>
      <c r="U210" s="12"/>
      <c r="V210" s="12"/>
      <c r="W210" s="7">
        <f t="shared" si="15"/>
        <v>-1820</v>
      </c>
      <c r="X210" s="7">
        <f t="shared" si="16"/>
        <v>-6040</v>
      </c>
    </row>
    <row r="211" spans="1:24" ht="18.75" customHeight="1">
      <c r="B211" s="24"/>
      <c r="D211" s="32" t="s">
        <v>149</v>
      </c>
      <c r="E211" s="28"/>
      <c r="F211" s="28"/>
      <c r="G211" s="28"/>
      <c r="H211" s="28"/>
      <c r="I211" s="28"/>
      <c r="M211" s="7"/>
      <c r="N211" s="7"/>
      <c r="O211" s="7"/>
      <c r="P211" s="7"/>
      <c r="Q211" s="7"/>
      <c r="R211" s="7"/>
      <c r="S211" s="7"/>
      <c r="T211" s="7"/>
      <c r="U211" s="12"/>
      <c r="V211" s="12"/>
      <c r="W211" s="7">
        <f t="shared" si="15"/>
        <v>0</v>
      </c>
      <c r="X211" s="7">
        <f t="shared" si="16"/>
        <v>0</v>
      </c>
    </row>
    <row r="212" spans="1:24" ht="18.75" customHeight="1">
      <c r="B212" s="24"/>
      <c r="E212" s="1" t="s">
        <v>10</v>
      </c>
      <c r="G212" s="29" t="s">
        <v>11</v>
      </c>
      <c r="H212" s="28"/>
      <c r="J212" s="1"/>
      <c r="K212" s="1"/>
      <c r="L212" s="1"/>
      <c r="M212" s="7"/>
      <c r="N212" s="7"/>
      <c r="O212" s="7"/>
      <c r="P212" s="7"/>
      <c r="Q212" s="7"/>
      <c r="R212" s="7"/>
      <c r="S212" s="7"/>
      <c r="T212" s="7"/>
      <c r="U212" s="12"/>
      <c r="V212" s="12"/>
      <c r="W212" s="7">
        <f t="shared" si="15"/>
        <v>0</v>
      </c>
      <c r="X212" s="7">
        <f t="shared" si="16"/>
        <v>0</v>
      </c>
    </row>
    <row r="213" spans="1:24" ht="18.75" customHeight="1">
      <c r="B213" s="24"/>
      <c r="E213" s="2">
        <v>620</v>
      </c>
      <c r="G213" s="27" t="s">
        <v>149</v>
      </c>
      <c r="H213" s="28"/>
      <c r="I213" s="28"/>
      <c r="J213" s="28"/>
      <c r="K213" s="28"/>
      <c r="L213" s="28"/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12"/>
      <c r="V213" s="12"/>
      <c r="W213" s="7">
        <f t="shared" si="15"/>
        <v>0</v>
      </c>
      <c r="X213" s="7">
        <f t="shared" si="16"/>
        <v>0</v>
      </c>
    </row>
    <row r="214" spans="1:24" ht="18.75" customHeight="1">
      <c r="B214" s="24"/>
      <c r="M214" s="8"/>
      <c r="N214" s="7"/>
      <c r="O214" s="7"/>
      <c r="P214" s="7"/>
      <c r="Q214" s="7"/>
      <c r="R214" s="7"/>
      <c r="S214" s="7"/>
      <c r="T214" s="7"/>
      <c r="U214" s="12"/>
      <c r="V214" s="12"/>
      <c r="W214" s="7">
        <f t="shared" si="15"/>
        <v>0</v>
      </c>
      <c r="X214" s="7">
        <f t="shared" si="16"/>
        <v>0</v>
      </c>
    </row>
    <row r="215" spans="1:24" ht="18.75" customHeight="1">
      <c r="B215" s="24"/>
      <c r="L215" s="3"/>
      <c r="M215" s="9">
        <f>SUM(M213)</f>
        <v>0</v>
      </c>
      <c r="N215" s="9">
        <f t="shared" ref="N215:T215" si="19">SUM(N213)</f>
        <v>0</v>
      </c>
      <c r="O215" s="9">
        <f t="shared" si="19"/>
        <v>0</v>
      </c>
      <c r="P215" s="9">
        <f t="shared" si="19"/>
        <v>0</v>
      </c>
      <c r="Q215" s="9">
        <f t="shared" si="19"/>
        <v>0</v>
      </c>
      <c r="R215" s="9">
        <f t="shared" si="19"/>
        <v>0</v>
      </c>
      <c r="S215" s="9">
        <f t="shared" si="19"/>
        <v>0</v>
      </c>
      <c r="T215" s="9">
        <f t="shared" si="19"/>
        <v>0</v>
      </c>
      <c r="U215" s="12"/>
      <c r="V215" s="12"/>
      <c r="W215" s="7">
        <f t="shared" si="15"/>
        <v>0</v>
      </c>
      <c r="X215" s="7">
        <f t="shared" si="16"/>
        <v>0</v>
      </c>
    </row>
    <row r="216" spans="1:24" ht="18.75" customHeight="1">
      <c r="B216" s="24"/>
      <c r="D216" s="32" t="s">
        <v>26</v>
      </c>
      <c r="E216" s="28"/>
      <c r="F216" s="28"/>
      <c r="G216" s="28"/>
      <c r="H216" s="28"/>
      <c r="I216" s="28"/>
      <c r="M216" s="7"/>
      <c r="N216" s="7"/>
      <c r="O216" s="7"/>
      <c r="P216" s="7"/>
      <c r="Q216" s="7"/>
      <c r="R216" s="7"/>
      <c r="S216" s="7"/>
      <c r="T216" s="7"/>
      <c r="U216" s="12"/>
      <c r="V216" s="12"/>
      <c r="W216" s="7">
        <f t="shared" si="15"/>
        <v>0</v>
      </c>
      <c r="X216" s="7">
        <f t="shared" si="16"/>
        <v>0</v>
      </c>
    </row>
    <row r="217" spans="1:24" ht="17.25" customHeight="1">
      <c r="B217" s="24"/>
      <c r="E217" s="1" t="s">
        <v>10</v>
      </c>
      <c r="G217" s="29" t="s">
        <v>11</v>
      </c>
      <c r="H217" s="28"/>
      <c r="J217" s="1"/>
      <c r="K217" s="1"/>
      <c r="L217" s="1"/>
      <c r="M217" s="7"/>
      <c r="N217" s="7"/>
      <c r="O217" s="7"/>
      <c r="P217" s="7"/>
      <c r="Q217" s="7"/>
      <c r="R217" s="7"/>
      <c r="S217" s="7"/>
      <c r="T217" s="7"/>
      <c r="U217" s="12"/>
      <c r="V217" s="12"/>
      <c r="W217" s="7">
        <f t="shared" si="15"/>
        <v>0</v>
      </c>
      <c r="X217" s="7">
        <f t="shared" si="16"/>
        <v>0</v>
      </c>
    </row>
    <row r="218" spans="1:24" ht="18.75" customHeight="1">
      <c r="B218" s="24"/>
      <c r="E218" s="2">
        <v>703</v>
      </c>
      <c r="G218" s="27" t="s">
        <v>150</v>
      </c>
      <c r="H218" s="28"/>
      <c r="I218" s="28"/>
      <c r="J218" s="28"/>
      <c r="K218" s="28"/>
      <c r="L218" s="28"/>
      <c r="M218" s="7">
        <v>0</v>
      </c>
      <c r="N218" s="7">
        <v>0</v>
      </c>
      <c r="O218" s="7">
        <v>0</v>
      </c>
      <c r="P218" s="7">
        <v>0</v>
      </c>
      <c r="Q218" s="7">
        <v>600</v>
      </c>
      <c r="R218" s="7">
        <v>0</v>
      </c>
      <c r="S218" s="7">
        <v>630</v>
      </c>
      <c r="T218" s="7">
        <v>650</v>
      </c>
      <c r="U218" s="12"/>
      <c r="V218" s="12"/>
      <c r="W218" s="7">
        <f t="shared" si="15"/>
        <v>-30</v>
      </c>
      <c r="X218" s="7">
        <f t="shared" si="16"/>
        <v>-50</v>
      </c>
    </row>
    <row r="219" spans="1:24" ht="18.75" customHeight="1">
      <c r="B219" s="24"/>
      <c r="E219" s="2">
        <v>706</v>
      </c>
      <c r="G219" s="27" t="s">
        <v>151</v>
      </c>
      <c r="H219" s="28"/>
      <c r="I219" s="28"/>
      <c r="J219" s="28"/>
      <c r="K219" s="28"/>
      <c r="L219" s="28"/>
      <c r="M219" s="7">
        <v>0</v>
      </c>
      <c r="N219" s="7">
        <v>0</v>
      </c>
      <c r="O219" s="7">
        <v>0</v>
      </c>
      <c r="P219" s="7">
        <v>0</v>
      </c>
      <c r="Q219" s="7">
        <v>650</v>
      </c>
      <c r="R219" s="7">
        <v>649.79999999999995</v>
      </c>
      <c r="S219" s="7">
        <v>650</v>
      </c>
      <c r="T219" s="7">
        <v>700</v>
      </c>
      <c r="U219" s="12"/>
      <c r="V219" s="12" t="s">
        <v>222</v>
      </c>
      <c r="W219" s="7">
        <f t="shared" si="15"/>
        <v>0</v>
      </c>
      <c r="X219" s="7">
        <f t="shared" si="16"/>
        <v>-50</v>
      </c>
    </row>
    <row r="220" spans="1:24" ht="18.75" customHeight="1">
      <c r="B220" s="24"/>
      <c r="E220" s="2">
        <v>708</v>
      </c>
      <c r="G220" s="27" t="s">
        <v>152</v>
      </c>
      <c r="H220" s="28"/>
      <c r="I220" s="28"/>
      <c r="J220" s="28"/>
      <c r="K220" s="28"/>
      <c r="L220" s="28"/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187.24</v>
      </c>
      <c r="S220" s="7">
        <v>380</v>
      </c>
      <c r="T220" s="7">
        <v>400</v>
      </c>
      <c r="U220" s="12"/>
      <c r="V220" s="12"/>
      <c r="W220" s="7">
        <f t="shared" si="15"/>
        <v>-380</v>
      </c>
      <c r="X220" s="7">
        <f t="shared" si="16"/>
        <v>-400</v>
      </c>
    </row>
    <row r="221" spans="1:24" ht="18.75" customHeight="1">
      <c r="B221" s="24"/>
      <c r="E221" s="2">
        <v>712</v>
      </c>
      <c r="G221" s="27" t="s">
        <v>153</v>
      </c>
      <c r="H221" s="28"/>
      <c r="I221" s="28"/>
      <c r="J221" s="28"/>
      <c r="K221" s="28"/>
      <c r="L221" s="28"/>
      <c r="M221" s="7">
        <v>0</v>
      </c>
      <c r="N221" s="7">
        <v>0</v>
      </c>
      <c r="O221" s="7">
        <v>0</v>
      </c>
      <c r="P221" s="7">
        <v>0</v>
      </c>
      <c r="Q221" s="7">
        <v>120</v>
      </c>
      <c r="R221" s="7">
        <v>120</v>
      </c>
      <c r="S221" s="7">
        <v>120</v>
      </c>
      <c r="T221" s="7">
        <v>120</v>
      </c>
      <c r="U221" s="12"/>
      <c r="V221" s="12"/>
      <c r="W221" s="7">
        <f t="shared" si="15"/>
        <v>0</v>
      </c>
      <c r="X221" s="7">
        <f t="shared" si="16"/>
        <v>0</v>
      </c>
    </row>
    <row r="222" spans="1:24" ht="18.75" customHeight="1">
      <c r="B222" s="24"/>
      <c r="E222" s="2">
        <v>716</v>
      </c>
      <c r="G222" s="27" t="s">
        <v>154</v>
      </c>
      <c r="H222" s="28"/>
      <c r="I222" s="28"/>
      <c r="J222" s="28"/>
      <c r="K222" s="28"/>
      <c r="L222" s="28"/>
      <c r="M222" s="7">
        <v>0</v>
      </c>
      <c r="N222" s="7">
        <v>0</v>
      </c>
      <c r="O222" s="7">
        <v>0</v>
      </c>
      <c r="P222" s="7">
        <v>0</v>
      </c>
      <c r="Q222" s="7">
        <v>150</v>
      </c>
      <c r="R222" s="7">
        <v>46</v>
      </c>
      <c r="S222" s="7">
        <v>50</v>
      </c>
      <c r="T222" s="7">
        <v>50</v>
      </c>
      <c r="U222" s="12"/>
      <c r="V222" s="12"/>
      <c r="W222" s="7">
        <f t="shared" si="15"/>
        <v>100</v>
      </c>
      <c r="X222" s="7">
        <f t="shared" si="16"/>
        <v>100</v>
      </c>
    </row>
    <row r="223" spans="1:24" ht="18.75" customHeight="1">
      <c r="B223" s="24"/>
      <c r="E223" s="2">
        <v>717</v>
      </c>
      <c r="G223" s="27" t="s">
        <v>155</v>
      </c>
      <c r="H223" s="28"/>
      <c r="I223" s="28"/>
      <c r="J223" s="28"/>
      <c r="K223" s="28"/>
      <c r="L223" s="28"/>
      <c r="M223" s="7">
        <v>0</v>
      </c>
      <c r="N223" s="7">
        <v>0</v>
      </c>
      <c r="O223" s="7">
        <v>0</v>
      </c>
      <c r="P223" s="7">
        <v>0</v>
      </c>
      <c r="Q223" s="7">
        <v>200</v>
      </c>
      <c r="R223" s="7">
        <v>0</v>
      </c>
      <c r="S223" s="7">
        <v>100</v>
      </c>
      <c r="T223" s="7">
        <v>0</v>
      </c>
      <c r="U223" s="12" t="s">
        <v>223</v>
      </c>
      <c r="V223" s="12"/>
      <c r="W223" s="7">
        <f t="shared" si="15"/>
        <v>100</v>
      </c>
      <c r="X223" s="7">
        <f t="shared" si="16"/>
        <v>200</v>
      </c>
    </row>
    <row r="224" spans="1:24" ht="18.75" customHeight="1">
      <c r="B224" s="24"/>
      <c r="E224" s="2">
        <v>720</v>
      </c>
      <c r="G224" s="27" t="s">
        <v>156</v>
      </c>
      <c r="H224" s="28"/>
      <c r="I224" s="28"/>
      <c r="J224" s="28"/>
      <c r="K224" s="28"/>
      <c r="L224" s="28"/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457.71</v>
      </c>
      <c r="S224" s="7">
        <v>460</v>
      </c>
      <c r="T224" s="7">
        <v>0</v>
      </c>
      <c r="U224" s="12"/>
      <c r="V224" s="12"/>
      <c r="W224" s="7">
        <f t="shared" si="15"/>
        <v>-460</v>
      </c>
      <c r="X224" s="7">
        <f t="shared" si="16"/>
        <v>0</v>
      </c>
    </row>
    <row r="225" spans="1:24" ht="18.75" customHeight="1">
      <c r="B225" s="24"/>
      <c r="E225" s="2">
        <v>721</v>
      </c>
      <c r="G225" s="27" t="s">
        <v>157</v>
      </c>
      <c r="H225" s="28"/>
      <c r="I225" s="28"/>
      <c r="J225" s="28"/>
      <c r="K225" s="28"/>
      <c r="L225" s="28"/>
      <c r="M225" s="7">
        <v>0</v>
      </c>
      <c r="N225" s="7">
        <v>10</v>
      </c>
      <c r="O225" s="7">
        <v>10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12"/>
      <c r="V225" s="12"/>
      <c r="W225" s="7">
        <f t="shared" si="15"/>
        <v>10</v>
      </c>
      <c r="X225" s="7">
        <f t="shared" si="16"/>
        <v>0</v>
      </c>
    </row>
    <row r="226" spans="1:24" ht="18.75" customHeight="1">
      <c r="B226" s="24"/>
      <c r="M226" s="8"/>
      <c r="N226" s="7"/>
      <c r="O226" s="7"/>
      <c r="P226" s="7"/>
      <c r="Q226" s="7"/>
      <c r="R226" s="7"/>
      <c r="S226" s="7"/>
      <c r="T226" s="7"/>
      <c r="U226" s="12"/>
      <c r="V226" s="12"/>
      <c r="W226" s="7">
        <f t="shared" si="15"/>
        <v>0</v>
      </c>
      <c r="X226" s="7">
        <f t="shared" si="16"/>
        <v>0</v>
      </c>
    </row>
    <row r="227" spans="1:24" ht="18.75" customHeight="1">
      <c r="A227" s="5">
        <v>1356.5</v>
      </c>
      <c r="B227" s="25">
        <f>SUM(A227-A226)</f>
        <v>1356.5</v>
      </c>
      <c r="L227" s="3"/>
      <c r="M227" s="9">
        <f>SUM(M218:M225)</f>
        <v>0</v>
      </c>
      <c r="N227" s="9">
        <f t="shared" ref="N227:T227" si="20">SUM(N218:N225)</f>
        <v>10</v>
      </c>
      <c r="O227" s="9">
        <f t="shared" si="20"/>
        <v>10</v>
      </c>
      <c r="P227" s="9">
        <f t="shared" si="20"/>
        <v>0</v>
      </c>
      <c r="Q227" s="9">
        <f t="shared" si="20"/>
        <v>1720</v>
      </c>
      <c r="R227" s="9">
        <f t="shared" si="20"/>
        <v>1460.75</v>
      </c>
      <c r="S227" s="9">
        <f t="shared" si="20"/>
        <v>2390</v>
      </c>
      <c r="T227" s="9">
        <f t="shared" si="20"/>
        <v>1920</v>
      </c>
      <c r="U227" s="12"/>
      <c r="V227" s="12"/>
      <c r="W227" s="7">
        <f t="shared" si="15"/>
        <v>-660</v>
      </c>
      <c r="X227" s="7">
        <f t="shared" si="16"/>
        <v>-200</v>
      </c>
    </row>
    <row r="228" spans="1:24" ht="18.75" customHeight="1">
      <c r="B228" s="24"/>
      <c r="D228" s="32" t="s">
        <v>158</v>
      </c>
      <c r="E228" s="28"/>
      <c r="F228" s="28"/>
      <c r="G228" s="28"/>
      <c r="H228" s="28"/>
      <c r="I228" s="28"/>
      <c r="M228" s="7"/>
      <c r="N228" s="7"/>
      <c r="O228" s="7"/>
      <c r="P228" s="7"/>
      <c r="Q228" s="7"/>
      <c r="R228" s="7"/>
      <c r="S228" s="7"/>
      <c r="T228" s="7"/>
      <c r="U228" s="12"/>
      <c r="V228" s="12"/>
      <c r="W228" s="7">
        <f t="shared" si="15"/>
        <v>0</v>
      </c>
      <c r="X228" s="7">
        <f t="shared" si="16"/>
        <v>0</v>
      </c>
    </row>
    <row r="229" spans="1:24" ht="18.75" customHeight="1">
      <c r="B229" s="24"/>
      <c r="E229" s="1" t="s">
        <v>10</v>
      </c>
      <c r="G229" s="29" t="s">
        <v>11</v>
      </c>
      <c r="H229" s="28"/>
      <c r="J229" s="1"/>
      <c r="K229" s="1"/>
      <c r="L229" s="1"/>
      <c r="M229" s="7"/>
      <c r="N229" s="7"/>
      <c r="O229" s="7"/>
      <c r="P229" s="7"/>
      <c r="Q229" s="7"/>
      <c r="R229" s="7"/>
      <c r="S229" s="7"/>
      <c r="T229" s="7"/>
      <c r="U229" s="12"/>
      <c r="V229" s="12"/>
      <c r="W229" s="7">
        <f t="shared" si="15"/>
        <v>0</v>
      </c>
      <c r="X229" s="7">
        <f t="shared" si="16"/>
        <v>0</v>
      </c>
    </row>
    <row r="230" spans="1:24" ht="18.75" customHeight="1">
      <c r="B230" s="24"/>
      <c r="E230" s="2">
        <v>753</v>
      </c>
      <c r="G230" s="27" t="s">
        <v>159</v>
      </c>
      <c r="H230" s="28"/>
      <c r="I230" s="28"/>
      <c r="J230" s="28"/>
      <c r="K230" s="28"/>
      <c r="L230" s="28"/>
      <c r="M230" s="7">
        <v>0</v>
      </c>
      <c r="N230" s="7">
        <v>0</v>
      </c>
      <c r="O230" s="7">
        <v>0</v>
      </c>
      <c r="P230" s="7">
        <v>0</v>
      </c>
      <c r="Q230" s="7">
        <v>1480</v>
      </c>
      <c r="R230" s="7">
        <v>779.22</v>
      </c>
      <c r="S230" s="7">
        <v>1480</v>
      </c>
      <c r="T230" s="7">
        <v>1160</v>
      </c>
      <c r="U230" s="12"/>
      <c r="V230" s="12"/>
      <c r="W230" s="7">
        <f t="shared" si="15"/>
        <v>0</v>
      </c>
      <c r="X230" s="7">
        <f t="shared" si="16"/>
        <v>320</v>
      </c>
    </row>
    <row r="231" spans="1:24" ht="18.75" customHeight="1">
      <c r="B231" s="24"/>
      <c r="E231" s="2">
        <v>754</v>
      </c>
      <c r="G231" s="27" t="s">
        <v>160</v>
      </c>
      <c r="H231" s="28"/>
      <c r="I231" s="28"/>
      <c r="J231" s="28"/>
      <c r="K231" s="28"/>
      <c r="L231" s="28"/>
      <c r="M231" s="7">
        <v>0</v>
      </c>
      <c r="N231" s="7">
        <v>0</v>
      </c>
      <c r="O231" s="7">
        <v>0</v>
      </c>
      <c r="P231" s="7">
        <v>0</v>
      </c>
      <c r="Q231" s="7">
        <v>12210</v>
      </c>
      <c r="R231" s="7">
        <v>6066.99</v>
      </c>
      <c r="S231" s="7">
        <v>12210</v>
      </c>
      <c r="T231" s="7">
        <v>12530</v>
      </c>
      <c r="U231" s="12"/>
      <c r="V231" s="12"/>
      <c r="W231" s="7">
        <f t="shared" si="15"/>
        <v>0</v>
      </c>
      <c r="X231" s="7">
        <f t="shared" si="16"/>
        <v>-320</v>
      </c>
    </row>
    <row r="232" spans="1:24" ht="18.75" customHeight="1">
      <c r="B232" s="24"/>
      <c r="M232" s="8"/>
      <c r="N232" s="7"/>
      <c r="O232" s="7"/>
      <c r="P232" s="7"/>
      <c r="Q232" s="7"/>
      <c r="R232" s="7"/>
      <c r="S232" s="7"/>
      <c r="T232" s="7"/>
      <c r="U232" s="12"/>
      <c r="V232" s="12"/>
      <c r="W232" s="7">
        <f t="shared" si="15"/>
        <v>0</v>
      </c>
      <c r="X232" s="7">
        <f t="shared" si="16"/>
        <v>0</v>
      </c>
    </row>
    <row r="233" spans="1:24" ht="18.75" customHeight="1">
      <c r="A233" s="5">
        <v>13692.42</v>
      </c>
      <c r="B233" s="25">
        <f>SUM(A233-A232)</f>
        <v>13692.42</v>
      </c>
      <c r="L233" s="3"/>
      <c r="M233" s="9">
        <f>SUM(M230:M231)</f>
        <v>0</v>
      </c>
      <c r="N233" s="9">
        <f t="shared" ref="N233:T233" si="21">SUM(N230:N231)</f>
        <v>0</v>
      </c>
      <c r="O233" s="9">
        <f t="shared" si="21"/>
        <v>0</v>
      </c>
      <c r="P233" s="9">
        <f t="shared" si="21"/>
        <v>0</v>
      </c>
      <c r="Q233" s="9">
        <f t="shared" si="21"/>
        <v>13690</v>
      </c>
      <c r="R233" s="9">
        <f t="shared" si="21"/>
        <v>6846.21</v>
      </c>
      <c r="S233" s="9">
        <f t="shared" si="21"/>
        <v>13690</v>
      </c>
      <c r="T233" s="9">
        <f t="shared" si="21"/>
        <v>13690</v>
      </c>
      <c r="U233" s="12"/>
      <c r="V233" s="12"/>
      <c r="W233" s="7">
        <f t="shared" si="15"/>
        <v>0</v>
      </c>
      <c r="X233" s="7">
        <f t="shared" si="16"/>
        <v>0</v>
      </c>
    </row>
    <row r="234" spans="1:24" ht="18.75" customHeight="1">
      <c r="B234" s="24"/>
      <c r="D234" s="32" t="s">
        <v>161</v>
      </c>
      <c r="E234" s="28"/>
      <c r="F234" s="28"/>
      <c r="G234" s="28"/>
      <c r="H234" s="28"/>
      <c r="I234" s="28"/>
      <c r="M234" s="7"/>
      <c r="N234" s="7"/>
      <c r="O234" s="7"/>
      <c r="P234" s="7"/>
      <c r="Q234" s="7"/>
      <c r="R234" s="7"/>
      <c r="S234" s="7"/>
      <c r="T234" s="7"/>
      <c r="U234" s="12"/>
      <c r="V234" s="12"/>
      <c r="W234" s="7">
        <f t="shared" si="15"/>
        <v>0</v>
      </c>
      <c r="X234" s="7">
        <f t="shared" si="16"/>
        <v>0</v>
      </c>
    </row>
    <row r="235" spans="1:24" ht="18.75" customHeight="1">
      <c r="B235" s="24"/>
      <c r="E235" s="1" t="s">
        <v>10</v>
      </c>
      <c r="G235" s="29" t="s">
        <v>11</v>
      </c>
      <c r="H235" s="28"/>
      <c r="J235" s="1"/>
      <c r="K235" s="1"/>
      <c r="L235" s="1"/>
      <c r="M235" s="7"/>
      <c r="N235" s="7"/>
      <c r="O235" s="7"/>
      <c r="P235" s="7"/>
      <c r="Q235" s="7"/>
      <c r="R235" s="7"/>
      <c r="S235" s="7"/>
      <c r="T235" s="7"/>
      <c r="U235" s="12"/>
      <c r="V235" s="12"/>
      <c r="W235" s="7">
        <f t="shared" si="15"/>
        <v>0</v>
      </c>
      <c r="X235" s="7">
        <f t="shared" si="16"/>
        <v>0</v>
      </c>
    </row>
    <row r="236" spans="1:24" ht="18.75" customHeight="1">
      <c r="B236" s="24"/>
      <c r="E236" s="2">
        <v>765</v>
      </c>
      <c r="G236" s="27" t="s">
        <v>154</v>
      </c>
      <c r="H236" s="28"/>
      <c r="I236" s="28"/>
      <c r="J236" s="28"/>
      <c r="K236" s="28"/>
      <c r="L236" s="28"/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5">
        <v>0</v>
      </c>
      <c r="S236" s="7">
        <v>0</v>
      </c>
      <c r="T236" s="7">
        <v>2500</v>
      </c>
      <c r="U236" s="13"/>
      <c r="V236" s="12"/>
      <c r="W236" s="7">
        <f t="shared" si="15"/>
        <v>0</v>
      </c>
      <c r="X236" s="7">
        <f t="shared" si="16"/>
        <v>-2500</v>
      </c>
    </row>
    <row r="237" spans="1:24" ht="18.75" customHeight="1">
      <c r="B237" s="24"/>
      <c r="E237" s="2">
        <v>767</v>
      </c>
      <c r="G237" s="27" t="s">
        <v>162</v>
      </c>
      <c r="H237" s="28"/>
      <c r="I237" s="28"/>
      <c r="J237" s="28"/>
      <c r="K237" s="28"/>
      <c r="L237" s="28"/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5">
        <v>0</v>
      </c>
      <c r="S237" s="7">
        <v>300</v>
      </c>
      <c r="T237" s="7">
        <v>0</v>
      </c>
      <c r="U237" s="13" t="s">
        <v>278</v>
      </c>
      <c r="V237" s="12"/>
      <c r="W237" s="7">
        <f t="shared" si="15"/>
        <v>-300</v>
      </c>
      <c r="X237" s="7">
        <f t="shared" si="16"/>
        <v>0</v>
      </c>
    </row>
    <row r="238" spans="1:24" ht="18.75" customHeight="1">
      <c r="B238" s="24"/>
      <c r="E238" s="2">
        <v>774</v>
      </c>
      <c r="G238" s="27" t="s">
        <v>163</v>
      </c>
      <c r="H238" s="28"/>
      <c r="I238" s="28"/>
      <c r="J238" s="28"/>
      <c r="K238" s="28"/>
      <c r="L238" s="28"/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5">
        <v>0</v>
      </c>
      <c r="S238" s="7">
        <v>0</v>
      </c>
      <c r="T238" s="7">
        <v>0</v>
      </c>
      <c r="U238" s="12"/>
      <c r="V238" s="12"/>
      <c r="W238" s="7">
        <f t="shared" si="15"/>
        <v>0</v>
      </c>
      <c r="X238" s="7">
        <f t="shared" si="16"/>
        <v>0</v>
      </c>
    </row>
    <row r="239" spans="1:24" ht="18.75" customHeight="1">
      <c r="B239" s="24"/>
      <c r="E239" s="2">
        <v>775</v>
      </c>
      <c r="G239" s="27" t="s">
        <v>164</v>
      </c>
      <c r="H239" s="28"/>
      <c r="I239" s="28"/>
      <c r="J239" s="28"/>
      <c r="K239" s="28"/>
      <c r="L239" s="28"/>
      <c r="M239" s="7">
        <v>0</v>
      </c>
      <c r="N239" s="7">
        <v>0</v>
      </c>
      <c r="O239" s="7">
        <v>0</v>
      </c>
      <c r="P239" s="7">
        <v>0</v>
      </c>
      <c r="Q239" s="7">
        <v>4230</v>
      </c>
      <c r="R239" s="7">
        <v>5100.54</v>
      </c>
      <c r="S239" s="7">
        <v>5100</v>
      </c>
      <c r="T239" s="7">
        <v>0</v>
      </c>
      <c r="U239" s="12"/>
      <c r="V239" s="12"/>
      <c r="W239" s="7">
        <f t="shared" si="15"/>
        <v>-870</v>
      </c>
      <c r="X239" s="7">
        <f t="shared" si="16"/>
        <v>4230</v>
      </c>
    </row>
    <row r="240" spans="1:24" ht="24" customHeight="1">
      <c r="B240" s="24"/>
      <c r="E240" s="2">
        <v>776</v>
      </c>
      <c r="G240" s="27" t="s">
        <v>165</v>
      </c>
      <c r="H240" s="28"/>
      <c r="I240" s="28"/>
      <c r="J240" s="28"/>
      <c r="K240" s="28"/>
      <c r="L240" s="28"/>
      <c r="M240" s="7">
        <v>0</v>
      </c>
      <c r="N240" s="7">
        <v>0</v>
      </c>
      <c r="O240" s="7">
        <v>0</v>
      </c>
      <c r="P240" s="7">
        <v>0</v>
      </c>
      <c r="Q240" s="7">
        <v>4400</v>
      </c>
      <c r="R240" s="7">
        <v>0</v>
      </c>
      <c r="S240" s="7">
        <v>0</v>
      </c>
      <c r="T240" s="7">
        <v>4600</v>
      </c>
      <c r="U240" s="12"/>
      <c r="V240" s="12"/>
      <c r="W240" s="7">
        <f t="shared" si="15"/>
        <v>4400</v>
      </c>
      <c r="X240" s="7">
        <f t="shared" si="16"/>
        <v>-200</v>
      </c>
    </row>
    <row r="241" spans="1:24" ht="18.75" customHeight="1">
      <c r="B241" s="24"/>
      <c r="E241" s="2">
        <v>777</v>
      </c>
      <c r="G241" s="27" t="s">
        <v>166</v>
      </c>
      <c r="H241" s="28"/>
      <c r="I241" s="28"/>
      <c r="J241" s="28"/>
      <c r="K241" s="28"/>
      <c r="L241" s="28"/>
      <c r="M241" s="7">
        <v>0</v>
      </c>
      <c r="N241" s="7">
        <v>0</v>
      </c>
      <c r="O241" s="7">
        <v>0</v>
      </c>
      <c r="P241" s="7">
        <v>0</v>
      </c>
      <c r="Q241" s="7">
        <v>2650</v>
      </c>
      <c r="R241" s="7">
        <v>10666.66</v>
      </c>
      <c r="S241" s="7">
        <v>13320</v>
      </c>
      <c r="T241" s="7">
        <v>0</v>
      </c>
      <c r="U241" s="12"/>
      <c r="V241" s="12"/>
      <c r="W241" s="7">
        <f t="shared" si="15"/>
        <v>-10670</v>
      </c>
      <c r="X241" s="7">
        <f t="shared" si="16"/>
        <v>2650</v>
      </c>
    </row>
    <row r="242" spans="1:24" ht="23.25" customHeight="1">
      <c r="B242" s="24"/>
      <c r="E242" s="2">
        <v>783</v>
      </c>
      <c r="G242" s="27" t="s">
        <v>167</v>
      </c>
      <c r="H242" s="28"/>
      <c r="I242" s="28"/>
      <c r="J242" s="28"/>
      <c r="K242" s="28"/>
      <c r="L242" s="28"/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14855.9</v>
      </c>
      <c r="S242" s="7">
        <v>14860</v>
      </c>
      <c r="T242" s="7">
        <v>0</v>
      </c>
      <c r="U242" s="12"/>
      <c r="V242" s="12"/>
      <c r="W242" s="7">
        <f t="shared" si="15"/>
        <v>-14860</v>
      </c>
      <c r="X242" s="7">
        <f t="shared" si="16"/>
        <v>0</v>
      </c>
    </row>
    <row r="243" spans="1:24" ht="18.75" customHeight="1">
      <c r="B243" s="24"/>
      <c r="E243" s="2">
        <v>784</v>
      </c>
      <c r="G243" s="27" t="s">
        <v>168</v>
      </c>
      <c r="H243" s="28"/>
      <c r="I243" s="28"/>
      <c r="J243" s="28"/>
      <c r="K243" s="28"/>
      <c r="L243" s="28"/>
      <c r="M243" s="7">
        <v>0</v>
      </c>
      <c r="N243" s="7">
        <v>0</v>
      </c>
      <c r="O243" s="7">
        <v>0</v>
      </c>
      <c r="P243" s="7">
        <v>0</v>
      </c>
      <c r="Q243" s="7">
        <v>70000</v>
      </c>
      <c r="R243" s="7">
        <v>0</v>
      </c>
      <c r="S243" s="7">
        <v>0</v>
      </c>
      <c r="T243" s="7">
        <v>70000</v>
      </c>
      <c r="U243" s="12"/>
      <c r="V243" s="12"/>
      <c r="W243" s="7">
        <f t="shared" si="15"/>
        <v>70000</v>
      </c>
      <c r="X243" s="7">
        <f t="shared" si="16"/>
        <v>0</v>
      </c>
    </row>
    <row r="244" spans="1:24" ht="24" customHeight="1">
      <c r="B244" s="24"/>
      <c r="E244" s="2">
        <v>785</v>
      </c>
      <c r="G244" s="27" t="s">
        <v>169</v>
      </c>
      <c r="H244" s="28"/>
      <c r="I244" s="28"/>
      <c r="J244" s="28"/>
      <c r="K244" s="28"/>
      <c r="L244" s="28"/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3309.99</v>
      </c>
      <c r="S244" s="7">
        <v>3310</v>
      </c>
      <c r="T244" s="7">
        <v>0</v>
      </c>
      <c r="U244" s="12"/>
      <c r="V244" s="12"/>
      <c r="W244" s="7">
        <f t="shared" si="15"/>
        <v>-3310</v>
      </c>
      <c r="X244" s="7">
        <f t="shared" si="16"/>
        <v>0</v>
      </c>
    </row>
    <row r="245" spans="1:24" ht="24" customHeight="1">
      <c r="B245" s="24"/>
      <c r="E245" s="2"/>
      <c r="G245" s="27" t="s">
        <v>224</v>
      </c>
      <c r="H245" s="28"/>
      <c r="I245" s="28"/>
      <c r="J245" s="28"/>
      <c r="K245" s="28"/>
      <c r="L245" s="28"/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70000</v>
      </c>
      <c r="U245" s="12"/>
      <c r="V245" s="12"/>
      <c r="W245" s="7">
        <f t="shared" ref="W245:W291" si="22">SUM(Q245-S245-M245+O245)</f>
        <v>0</v>
      </c>
      <c r="X245" s="7">
        <f t="shared" si="16"/>
        <v>-70000</v>
      </c>
    </row>
    <row r="246" spans="1:24" ht="18.75" customHeight="1">
      <c r="B246" s="24"/>
      <c r="M246" s="8"/>
      <c r="N246" s="7"/>
      <c r="O246" s="7"/>
      <c r="P246" s="7"/>
      <c r="Q246" s="7"/>
      <c r="R246" s="7"/>
      <c r="S246" s="7"/>
      <c r="T246" s="7"/>
      <c r="U246" s="12"/>
      <c r="V246" s="12"/>
      <c r="W246" s="7">
        <f t="shared" si="22"/>
        <v>0</v>
      </c>
      <c r="X246" s="7">
        <f t="shared" ref="X246:X291" si="23">SUM(Q246-T246-M246+P246)</f>
        <v>0</v>
      </c>
    </row>
    <row r="247" spans="1:24" ht="18.75" customHeight="1">
      <c r="A247" s="5">
        <v>88120.85</v>
      </c>
      <c r="B247" s="25">
        <f>SUM(A247-A246)</f>
        <v>88120.85</v>
      </c>
      <c r="L247" s="3"/>
      <c r="M247" s="9">
        <f>SUM(M236:M245)</f>
        <v>0</v>
      </c>
      <c r="N247" s="9">
        <f t="shared" ref="N247:T247" si="24">SUM(N236:N245)</f>
        <v>0</v>
      </c>
      <c r="O247" s="9">
        <f t="shared" si="24"/>
        <v>0</v>
      </c>
      <c r="P247" s="9">
        <f t="shared" si="24"/>
        <v>0</v>
      </c>
      <c r="Q247" s="9">
        <f t="shared" si="24"/>
        <v>81280</v>
      </c>
      <c r="R247" s="9">
        <f t="shared" si="24"/>
        <v>33933.089999999997</v>
      </c>
      <c r="S247" s="9">
        <f t="shared" si="24"/>
        <v>36890</v>
      </c>
      <c r="T247" s="9">
        <f t="shared" si="24"/>
        <v>147100</v>
      </c>
      <c r="U247" s="12"/>
      <c r="V247" s="12"/>
      <c r="W247" s="7">
        <f t="shared" si="22"/>
        <v>44390</v>
      </c>
      <c r="X247" s="7">
        <f t="shared" si="23"/>
        <v>-65820</v>
      </c>
    </row>
    <row r="248" spans="1:24" ht="18.75" customHeight="1">
      <c r="B248" s="24"/>
      <c r="D248" s="32" t="s">
        <v>170</v>
      </c>
      <c r="E248" s="28"/>
      <c r="F248" s="28"/>
      <c r="G248" s="28"/>
      <c r="H248" s="28"/>
      <c r="I248" s="28"/>
      <c r="M248" s="7"/>
      <c r="N248" s="7"/>
      <c r="O248" s="7"/>
      <c r="P248" s="7"/>
      <c r="Q248" s="7"/>
      <c r="R248" s="7"/>
      <c r="S248" s="7"/>
      <c r="T248" s="7"/>
      <c r="U248" s="12"/>
      <c r="V248" s="12"/>
      <c r="W248" s="7">
        <f t="shared" si="22"/>
        <v>0</v>
      </c>
      <c r="X248" s="7">
        <f t="shared" si="23"/>
        <v>0</v>
      </c>
    </row>
    <row r="249" spans="1:24" ht="18.75" customHeight="1">
      <c r="B249" s="24"/>
      <c r="E249" s="1" t="s">
        <v>10</v>
      </c>
      <c r="G249" s="29" t="s">
        <v>11</v>
      </c>
      <c r="H249" s="28"/>
      <c r="J249" s="1"/>
      <c r="K249" s="1"/>
      <c r="L249" s="1"/>
      <c r="M249" s="7"/>
      <c r="N249" s="7"/>
      <c r="O249" s="7"/>
      <c r="P249" s="7"/>
      <c r="Q249" s="7"/>
      <c r="R249" s="7"/>
      <c r="S249" s="7"/>
      <c r="T249" s="7"/>
      <c r="U249" s="12"/>
      <c r="V249" s="12"/>
      <c r="W249" s="7">
        <f t="shared" si="22"/>
        <v>0</v>
      </c>
      <c r="X249" s="7">
        <f t="shared" si="23"/>
        <v>0</v>
      </c>
    </row>
    <row r="250" spans="1:24" ht="26.25" customHeight="1">
      <c r="B250" s="24"/>
      <c r="E250" s="2">
        <v>809</v>
      </c>
      <c r="G250" s="27" t="s">
        <v>171</v>
      </c>
      <c r="H250" s="28"/>
      <c r="I250" s="28"/>
      <c r="J250" s="28"/>
      <c r="K250" s="28"/>
      <c r="L250" s="28"/>
      <c r="M250" s="7">
        <v>1000</v>
      </c>
      <c r="N250" s="7">
        <v>818.18</v>
      </c>
      <c r="O250" s="7">
        <v>820</v>
      </c>
      <c r="P250" s="7">
        <v>1200</v>
      </c>
      <c r="Q250" s="7">
        <v>0</v>
      </c>
      <c r="R250" s="7">
        <v>0</v>
      </c>
      <c r="S250" s="7">
        <v>0</v>
      </c>
      <c r="T250" s="7">
        <v>0</v>
      </c>
      <c r="U250" s="12" t="s">
        <v>226</v>
      </c>
      <c r="V250" s="12" t="s">
        <v>225</v>
      </c>
      <c r="W250" s="7">
        <f t="shared" si="22"/>
        <v>-180</v>
      </c>
      <c r="X250" s="7">
        <f t="shared" si="23"/>
        <v>200</v>
      </c>
    </row>
    <row r="251" spans="1:24" ht="18.75" customHeight="1">
      <c r="A251" s="5">
        <v>1566.29</v>
      </c>
      <c r="B251" s="24"/>
      <c r="M251" s="8"/>
      <c r="N251" s="7"/>
      <c r="O251" s="7"/>
      <c r="P251" s="7"/>
      <c r="Q251" s="7"/>
      <c r="R251" s="7"/>
      <c r="S251" s="7"/>
      <c r="T251" s="7"/>
      <c r="U251" s="12"/>
      <c r="V251" s="12"/>
      <c r="W251" s="7">
        <f t="shared" si="22"/>
        <v>0</v>
      </c>
      <c r="X251" s="7">
        <f t="shared" si="23"/>
        <v>0</v>
      </c>
    </row>
    <row r="252" spans="1:24" ht="18.75" customHeight="1">
      <c r="B252" s="25">
        <f>SUM(A252-A251)</f>
        <v>-1566.29</v>
      </c>
      <c r="L252" s="3"/>
      <c r="M252" s="9">
        <f t="shared" ref="M252:T252" si="25">SUM(M250:M250)</f>
        <v>1000</v>
      </c>
      <c r="N252" s="9">
        <f t="shared" si="25"/>
        <v>818.18</v>
      </c>
      <c r="O252" s="9">
        <f t="shared" si="25"/>
        <v>820</v>
      </c>
      <c r="P252" s="9">
        <f t="shared" si="25"/>
        <v>1200</v>
      </c>
      <c r="Q252" s="9">
        <f t="shared" si="25"/>
        <v>0</v>
      </c>
      <c r="R252" s="9">
        <f t="shared" si="25"/>
        <v>0</v>
      </c>
      <c r="S252" s="9">
        <f t="shared" si="25"/>
        <v>0</v>
      </c>
      <c r="T252" s="9">
        <f t="shared" si="25"/>
        <v>0</v>
      </c>
      <c r="U252" s="12"/>
      <c r="V252" s="12"/>
      <c r="W252" s="7">
        <f t="shared" si="22"/>
        <v>-180</v>
      </c>
      <c r="X252" s="7">
        <f t="shared" si="23"/>
        <v>200</v>
      </c>
    </row>
    <row r="253" spans="1:24" ht="18.75" customHeight="1">
      <c r="B253" s="24"/>
      <c r="D253" s="32" t="s">
        <v>172</v>
      </c>
      <c r="E253" s="28"/>
      <c r="F253" s="28"/>
      <c r="G253" s="28"/>
      <c r="H253" s="28"/>
      <c r="I253" s="28"/>
      <c r="M253" s="7"/>
      <c r="N253" s="7"/>
      <c r="O253" s="7"/>
      <c r="P253" s="7"/>
      <c r="Q253" s="7"/>
      <c r="R253" s="7"/>
      <c r="S253" s="7"/>
      <c r="T253" s="7"/>
      <c r="U253" s="12"/>
      <c r="V253" s="12"/>
      <c r="W253" s="7">
        <f t="shared" si="22"/>
        <v>0</v>
      </c>
      <c r="X253" s="7">
        <f t="shared" si="23"/>
        <v>0</v>
      </c>
    </row>
    <row r="254" spans="1:24" ht="18.75" customHeight="1">
      <c r="B254" s="24"/>
      <c r="E254" s="1" t="s">
        <v>10</v>
      </c>
      <c r="G254" s="29" t="s">
        <v>11</v>
      </c>
      <c r="H254" s="28"/>
      <c r="J254" s="1"/>
      <c r="K254" s="1"/>
      <c r="L254" s="1"/>
      <c r="M254" s="7"/>
      <c r="N254" s="7"/>
      <c r="O254" s="7"/>
      <c r="P254" s="7"/>
      <c r="Q254" s="7"/>
      <c r="R254" s="7"/>
      <c r="S254" s="7"/>
      <c r="T254" s="7"/>
      <c r="U254" s="12"/>
      <c r="V254" s="12"/>
      <c r="W254" s="7">
        <f t="shared" si="22"/>
        <v>0</v>
      </c>
      <c r="X254" s="7">
        <f t="shared" si="23"/>
        <v>0</v>
      </c>
    </row>
    <row r="255" spans="1:24" ht="18.75" customHeight="1">
      <c r="B255" s="24"/>
      <c r="E255" s="2">
        <v>823</v>
      </c>
      <c r="G255" s="27" t="s">
        <v>172</v>
      </c>
      <c r="H255" s="28"/>
      <c r="I255" s="28"/>
      <c r="J255" s="28"/>
      <c r="K255" s="28"/>
      <c r="L255" s="28"/>
      <c r="M255" s="7">
        <v>124800</v>
      </c>
      <c r="N255" s="7">
        <v>124800</v>
      </c>
      <c r="O255" s="7">
        <v>124800</v>
      </c>
      <c r="P255" s="7">
        <v>128850</v>
      </c>
      <c r="Q255" s="7">
        <v>0</v>
      </c>
      <c r="R255" s="7">
        <v>0</v>
      </c>
      <c r="S255" s="7">
        <v>0</v>
      </c>
      <c r="T255" s="7">
        <v>0</v>
      </c>
      <c r="U255" s="12"/>
      <c r="V255" s="12" t="s">
        <v>292</v>
      </c>
      <c r="W255" s="7">
        <f t="shared" si="22"/>
        <v>0</v>
      </c>
      <c r="X255" s="7">
        <f t="shared" si="23"/>
        <v>4050</v>
      </c>
    </row>
    <row r="256" spans="1:24" ht="18.75" customHeight="1">
      <c r="A256" s="5">
        <v>122400</v>
      </c>
      <c r="B256" s="24"/>
      <c r="M256" s="8"/>
      <c r="N256" s="7"/>
      <c r="O256" s="7"/>
      <c r="P256" s="7"/>
      <c r="Q256" s="7"/>
      <c r="R256" s="7"/>
      <c r="S256" s="7"/>
      <c r="T256" s="7"/>
      <c r="U256" s="12"/>
      <c r="V256" s="12"/>
      <c r="W256" s="7">
        <f t="shared" si="22"/>
        <v>0</v>
      </c>
      <c r="X256" s="7">
        <f t="shared" si="23"/>
        <v>0</v>
      </c>
    </row>
    <row r="257" spans="1:24" ht="18.75" customHeight="1">
      <c r="B257" s="25">
        <f>SUM(A257-A256)</f>
        <v>-122400</v>
      </c>
      <c r="L257" s="3"/>
      <c r="M257" s="9">
        <f>SUM(M255)</f>
        <v>124800</v>
      </c>
      <c r="N257" s="9">
        <f t="shared" ref="N257:T257" si="26">SUM(N255)</f>
        <v>124800</v>
      </c>
      <c r="O257" s="9">
        <f t="shared" si="26"/>
        <v>124800</v>
      </c>
      <c r="P257" s="9">
        <f t="shared" si="26"/>
        <v>128850</v>
      </c>
      <c r="Q257" s="9">
        <f t="shared" si="26"/>
        <v>0</v>
      </c>
      <c r="R257" s="9">
        <f t="shared" si="26"/>
        <v>0</v>
      </c>
      <c r="S257" s="9">
        <f t="shared" si="26"/>
        <v>0</v>
      </c>
      <c r="T257" s="9">
        <f t="shared" si="26"/>
        <v>0</v>
      </c>
      <c r="U257" s="12"/>
      <c r="V257" s="12"/>
      <c r="W257" s="7">
        <f t="shared" si="22"/>
        <v>0</v>
      </c>
      <c r="X257" s="7">
        <f t="shared" si="23"/>
        <v>4050</v>
      </c>
    </row>
    <row r="258" spans="1:24" ht="18.75" customHeight="1">
      <c r="B258" s="24"/>
      <c r="D258" s="32" t="s">
        <v>173</v>
      </c>
      <c r="E258" s="28"/>
      <c r="F258" s="28"/>
      <c r="G258" s="28"/>
      <c r="H258" s="28"/>
      <c r="I258" s="28"/>
      <c r="M258" s="7"/>
      <c r="N258" s="7"/>
      <c r="O258" s="7"/>
      <c r="P258" s="7"/>
      <c r="Q258" s="7"/>
      <c r="R258" s="7"/>
      <c r="S258" s="7"/>
      <c r="T258" s="7"/>
      <c r="U258" s="12"/>
      <c r="V258" s="12"/>
      <c r="W258" s="7">
        <f t="shared" si="22"/>
        <v>0</v>
      </c>
      <c r="X258" s="7">
        <f t="shared" si="23"/>
        <v>0</v>
      </c>
    </row>
    <row r="259" spans="1:24" ht="18.75" customHeight="1">
      <c r="B259" s="24"/>
      <c r="E259" s="1" t="s">
        <v>10</v>
      </c>
      <c r="G259" s="29" t="s">
        <v>11</v>
      </c>
      <c r="H259" s="28"/>
      <c r="J259" s="1"/>
      <c r="K259" s="1"/>
      <c r="L259" s="1"/>
      <c r="M259" s="7"/>
      <c r="N259" s="7"/>
      <c r="O259" s="7"/>
      <c r="P259" s="7"/>
      <c r="Q259" s="7"/>
      <c r="R259" s="7"/>
      <c r="S259" s="7"/>
      <c r="T259" s="7"/>
      <c r="U259" s="12"/>
      <c r="V259" s="12"/>
      <c r="W259" s="7">
        <f t="shared" si="22"/>
        <v>0</v>
      </c>
      <c r="X259" s="7">
        <f t="shared" si="23"/>
        <v>0</v>
      </c>
    </row>
    <row r="260" spans="1:24" ht="18.75" customHeight="1">
      <c r="B260" s="24"/>
      <c r="E260" s="2">
        <v>833</v>
      </c>
      <c r="G260" s="27" t="s">
        <v>174</v>
      </c>
      <c r="H260" s="28"/>
      <c r="I260" s="28"/>
      <c r="J260" s="28"/>
      <c r="K260" s="28"/>
      <c r="L260" s="28"/>
      <c r="M260" s="7">
        <v>380</v>
      </c>
      <c r="N260" s="7">
        <v>0</v>
      </c>
      <c r="O260" s="7">
        <v>380</v>
      </c>
      <c r="P260" s="7">
        <v>400</v>
      </c>
      <c r="Q260" s="7">
        <v>0</v>
      </c>
      <c r="R260" s="7">
        <v>0</v>
      </c>
      <c r="S260" s="7">
        <v>0</v>
      </c>
      <c r="T260" s="7">
        <v>0</v>
      </c>
      <c r="U260" s="12"/>
      <c r="V260" s="12" t="s">
        <v>227</v>
      </c>
      <c r="W260" s="7">
        <f t="shared" si="22"/>
        <v>0</v>
      </c>
      <c r="X260" s="7">
        <f t="shared" si="23"/>
        <v>20</v>
      </c>
    </row>
    <row r="261" spans="1:24" ht="18.75" customHeight="1">
      <c r="A261" s="5">
        <v>380</v>
      </c>
      <c r="B261" s="24"/>
      <c r="M261" s="8"/>
      <c r="N261" s="7"/>
      <c r="O261" s="7"/>
      <c r="P261" s="7"/>
      <c r="Q261" s="7"/>
      <c r="R261" s="7"/>
      <c r="S261" s="7"/>
      <c r="T261" s="7"/>
      <c r="U261" s="12"/>
      <c r="V261" s="12"/>
      <c r="W261" s="7">
        <f t="shared" si="22"/>
        <v>0</v>
      </c>
      <c r="X261" s="7">
        <f t="shared" si="23"/>
        <v>0</v>
      </c>
    </row>
    <row r="262" spans="1:24" ht="18.75" customHeight="1">
      <c r="B262" s="25">
        <f>SUM(A262-A261)</f>
        <v>-380</v>
      </c>
      <c r="L262" s="3"/>
      <c r="M262" s="9">
        <f t="shared" ref="M262:T262" si="27">SUM(M260:M260)</f>
        <v>380</v>
      </c>
      <c r="N262" s="9">
        <f t="shared" si="27"/>
        <v>0</v>
      </c>
      <c r="O262" s="9">
        <f t="shared" si="27"/>
        <v>380</v>
      </c>
      <c r="P262" s="9">
        <f t="shared" si="27"/>
        <v>400</v>
      </c>
      <c r="Q262" s="9">
        <f t="shared" si="27"/>
        <v>0</v>
      </c>
      <c r="R262" s="9">
        <f t="shared" si="27"/>
        <v>0</v>
      </c>
      <c r="S262" s="9">
        <f t="shared" si="27"/>
        <v>0</v>
      </c>
      <c r="T262" s="9">
        <f t="shared" si="27"/>
        <v>0</v>
      </c>
      <c r="U262" s="12"/>
      <c r="V262" s="12"/>
      <c r="W262" s="7">
        <f t="shared" si="22"/>
        <v>0</v>
      </c>
      <c r="X262" s="7">
        <f t="shared" si="23"/>
        <v>20</v>
      </c>
    </row>
    <row r="263" spans="1:24" ht="18.75" customHeight="1">
      <c r="B263" s="24"/>
      <c r="D263" s="32" t="s">
        <v>175</v>
      </c>
      <c r="E263" s="28"/>
      <c r="F263" s="28"/>
      <c r="G263" s="28"/>
      <c r="H263" s="28"/>
      <c r="I263" s="28"/>
      <c r="M263" s="7"/>
      <c r="N263" s="7"/>
      <c r="O263" s="7"/>
      <c r="P263" s="7"/>
      <c r="Q263" s="7"/>
      <c r="R263" s="7"/>
      <c r="S263" s="7"/>
      <c r="T263" s="7"/>
      <c r="U263" s="12"/>
      <c r="V263" s="12"/>
      <c r="W263" s="7">
        <f t="shared" si="22"/>
        <v>0</v>
      </c>
      <c r="X263" s="7">
        <f t="shared" si="23"/>
        <v>0</v>
      </c>
    </row>
    <row r="264" spans="1:24" ht="18.75" customHeight="1">
      <c r="B264" s="24"/>
      <c r="E264" s="1" t="s">
        <v>10</v>
      </c>
      <c r="G264" s="29" t="s">
        <v>11</v>
      </c>
      <c r="H264" s="28"/>
      <c r="J264" s="1"/>
      <c r="K264" s="1"/>
      <c r="L264" s="1"/>
      <c r="M264" s="7"/>
      <c r="N264" s="7"/>
      <c r="O264" s="7"/>
      <c r="P264" s="7"/>
      <c r="Q264" s="7"/>
      <c r="R264" s="7"/>
      <c r="S264" s="7"/>
      <c r="T264" s="7"/>
      <c r="U264" s="12"/>
      <c r="V264" s="12"/>
      <c r="W264" s="7">
        <f t="shared" si="22"/>
        <v>0</v>
      </c>
      <c r="X264" s="7">
        <f t="shared" si="23"/>
        <v>0</v>
      </c>
    </row>
    <row r="265" spans="1:24" ht="22.5" customHeight="1">
      <c r="B265" s="24"/>
      <c r="E265" s="2">
        <v>882</v>
      </c>
      <c r="G265" s="27" t="s">
        <v>229</v>
      </c>
      <c r="H265" s="28"/>
      <c r="I265" s="28"/>
      <c r="J265" s="28"/>
      <c r="K265" s="28"/>
      <c r="L265" s="28"/>
      <c r="M265" s="7">
        <v>4000</v>
      </c>
      <c r="N265" s="7">
        <v>0</v>
      </c>
      <c r="O265" s="7">
        <v>0</v>
      </c>
      <c r="P265" s="7">
        <v>4200</v>
      </c>
      <c r="Q265" s="7">
        <v>0</v>
      </c>
      <c r="R265" s="7">
        <v>0</v>
      </c>
      <c r="S265" s="7">
        <v>0</v>
      </c>
      <c r="T265" s="7">
        <v>0</v>
      </c>
      <c r="U265" s="12"/>
      <c r="V265" s="12"/>
      <c r="W265" s="7">
        <f t="shared" si="22"/>
        <v>-4000</v>
      </c>
      <c r="X265" s="7">
        <f t="shared" si="23"/>
        <v>200</v>
      </c>
    </row>
    <row r="266" spans="1:24" ht="24" customHeight="1">
      <c r="B266" s="24"/>
      <c r="E266" s="2">
        <v>885</v>
      </c>
      <c r="G266" s="27" t="s">
        <v>176</v>
      </c>
      <c r="H266" s="28"/>
      <c r="I266" s="28"/>
      <c r="J266" s="28"/>
      <c r="K266" s="28"/>
      <c r="L266" s="28"/>
      <c r="M266" s="7">
        <v>5840</v>
      </c>
      <c r="N266" s="7">
        <v>5841</v>
      </c>
      <c r="O266" s="7">
        <v>5840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12"/>
      <c r="V266" s="12"/>
      <c r="W266" s="7">
        <f t="shared" si="22"/>
        <v>0</v>
      </c>
      <c r="X266" s="7">
        <f t="shared" si="23"/>
        <v>-5840</v>
      </c>
    </row>
    <row r="267" spans="1:24" ht="25.5" customHeight="1">
      <c r="B267" s="24"/>
      <c r="E267" s="2">
        <v>886</v>
      </c>
      <c r="G267" s="27" t="s">
        <v>177</v>
      </c>
      <c r="H267" s="28"/>
      <c r="I267" s="28"/>
      <c r="J267" s="28"/>
      <c r="K267" s="28"/>
      <c r="L267" s="28"/>
      <c r="M267" s="7">
        <v>2500</v>
      </c>
      <c r="N267" s="7">
        <v>9187</v>
      </c>
      <c r="O267" s="7">
        <v>9190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12"/>
      <c r="V267" s="12"/>
      <c r="W267" s="7">
        <f t="shared" si="22"/>
        <v>6690</v>
      </c>
      <c r="X267" s="7">
        <f t="shared" si="23"/>
        <v>-2500</v>
      </c>
    </row>
    <row r="268" spans="1:24" ht="18.75" customHeight="1">
      <c r="B268" s="24"/>
      <c r="E268" s="2">
        <v>887</v>
      </c>
      <c r="G268" s="27" t="s">
        <v>198</v>
      </c>
      <c r="H268" s="28"/>
      <c r="I268" s="28"/>
      <c r="J268" s="28"/>
      <c r="K268" s="28"/>
      <c r="L268" s="28"/>
      <c r="M268" s="7">
        <v>0</v>
      </c>
      <c r="N268" s="7">
        <v>0</v>
      </c>
      <c r="O268" s="7">
        <v>0</v>
      </c>
      <c r="P268" s="7">
        <v>1500</v>
      </c>
      <c r="Q268" s="7">
        <v>0</v>
      </c>
      <c r="R268" s="7">
        <v>0</v>
      </c>
      <c r="S268" s="7">
        <v>0</v>
      </c>
      <c r="T268" s="7">
        <v>0</v>
      </c>
      <c r="U268" s="12"/>
      <c r="V268" s="12"/>
      <c r="W268" s="7">
        <f t="shared" si="22"/>
        <v>0</v>
      </c>
      <c r="X268" s="7">
        <f t="shared" si="23"/>
        <v>1500</v>
      </c>
    </row>
    <row r="269" spans="1:24" ht="18.75" customHeight="1">
      <c r="B269" s="24"/>
      <c r="E269" s="2">
        <v>899</v>
      </c>
      <c r="G269" s="27" t="s">
        <v>178</v>
      </c>
      <c r="H269" s="28"/>
      <c r="I269" s="28"/>
      <c r="J269" s="28"/>
      <c r="K269" s="28"/>
      <c r="L269" s="28"/>
      <c r="M269" s="7">
        <v>70000</v>
      </c>
      <c r="N269" s="7">
        <v>0</v>
      </c>
      <c r="O269" s="7">
        <v>0</v>
      </c>
      <c r="P269" s="7">
        <v>70000</v>
      </c>
      <c r="Q269" s="7">
        <v>0</v>
      </c>
      <c r="R269" s="7">
        <v>0</v>
      </c>
      <c r="S269" s="7">
        <v>0</v>
      </c>
      <c r="T269" s="7">
        <v>0</v>
      </c>
      <c r="U269" s="12"/>
      <c r="V269" s="12"/>
      <c r="W269" s="7">
        <f t="shared" si="22"/>
        <v>-70000</v>
      </c>
      <c r="X269" s="7">
        <f t="shared" si="23"/>
        <v>0</v>
      </c>
    </row>
    <row r="270" spans="1:24" ht="18.75" customHeight="1">
      <c r="B270" s="24"/>
      <c r="E270" s="2">
        <v>900</v>
      </c>
      <c r="G270" s="27" t="s">
        <v>179</v>
      </c>
      <c r="H270" s="28"/>
      <c r="I270" s="28"/>
      <c r="J270" s="28"/>
      <c r="K270" s="28"/>
      <c r="L270" s="28"/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12"/>
      <c r="V270" s="12"/>
      <c r="W270" s="7">
        <f t="shared" si="22"/>
        <v>0</v>
      </c>
      <c r="X270" s="7">
        <f t="shared" si="23"/>
        <v>0</v>
      </c>
    </row>
    <row r="271" spans="1:24" ht="23.25" customHeight="1">
      <c r="B271" s="24"/>
      <c r="E271" s="2">
        <v>901</v>
      </c>
      <c r="G271" s="27" t="s">
        <v>230</v>
      </c>
      <c r="H271" s="28"/>
      <c r="I271" s="28"/>
      <c r="J271" s="28"/>
      <c r="K271" s="28"/>
      <c r="L271" s="28"/>
      <c r="M271" s="7">
        <v>0</v>
      </c>
      <c r="N271" s="7">
        <v>1500</v>
      </c>
      <c r="O271" s="7">
        <v>1500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12"/>
      <c r="V271" s="12"/>
      <c r="W271" s="7">
        <f t="shared" si="22"/>
        <v>1500</v>
      </c>
      <c r="X271" s="7">
        <f t="shared" si="23"/>
        <v>0</v>
      </c>
    </row>
    <row r="272" spans="1:24" ht="35.25" customHeight="1">
      <c r="B272" s="24"/>
      <c r="E272" s="2">
        <v>902</v>
      </c>
      <c r="G272" s="27" t="s">
        <v>231</v>
      </c>
      <c r="H272" s="28"/>
      <c r="I272" s="28"/>
      <c r="J272" s="28"/>
      <c r="K272" s="28"/>
      <c r="L272" s="28"/>
      <c r="M272" s="7">
        <v>0</v>
      </c>
      <c r="N272" s="7">
        <v>1100</v>
      </c>
      <c r="O272" s="7">
        <v>1100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12"/>
      <c r="V272" s="12"/>
      <c r="W272" s="7">
        <f t="shared" si="22"/>
        <v>1100</v>
      </c>
      <c r="X272" s="7">
        <f t="shared" si="23"/>
        <v>0</v>
      </c>
    </row>
    <row r="273" spans="1:24" ht="23.25" customHeight="1">
      <c r="B273" s="24"/>
      <c r="E273" s="2"/>
      <c r="G273" s="27" t="s">
        <v>232</v>
      </c>
      <c r="H273" s="28"/>
      <c r="I273" s="28"/>
      <c r="J273" s="28"/>
      <c r="K273" s="28"/>
      <c r="L273" s="28"/>
      <c r="M273" s="7">
        <v>0</v>
      </c>
      <c r="N273" s="7">
        <v>0</v>
      </c>
      <c r="O273" s="7">
        <v>0</v>
      </c>
      <c r="P273" s="7">
        <v>35000</v>
      </c>
      <c r="Q273" s="7">
        <v>0</v>
      </c>
      <c r="R273" s="7">
        <v>0</v>
      </c>
      <c r="S273" s="7">
        <v>0</v>
      </c>
      <c r="T273" s="7">
        <v>0</v>
      </c>
      <c r="U273" s="12"/>
      <c r="V273" s="12"/>
      <c r="W273" s="7">
        <f t="shared" si="22"/>
        <v>0</v>
      </c>
      <c r="X273" s="7">
        <f t="shared" si="23"/>
        <v>35000</v>
      </c>
    </row>
    <row r="274" spans="1:24" ht="23.25" customHeight="1">
      <c r="B274" s="24"/>
      <c r="E274" s="2"/>
      <c r="G274" s="27" t="s">
        <v>233</v>
      </c>
      <c r="H274" s="28"/>
      <c r="I274" s="28"/>
      <c r="J274" s="28"/>
      <c r="K274" s="28"/>
      <c r="L274" s="28"/>
      <c r="M274" s="7">
        <v>0</v>
      </c>
      <c r="N274" s="7">
        <v>0</v>
      </c>
      <c r="O274" s="7">
        <v>0</v>
      </c>
      <c r="P274" s="7">
        <v>10000</v>
      </c>
      <c r="Q274" s="7">
        <v>0</v>
      </c>
      <c r="R274" s="7">
        <v>0</v>
      </c>
      <c r="S274" s="7">
        <v>0</v>
      </c>
      <c r="T274" s="7">
        <v>0</v>
      </c>
      <c r="U274" s="12"/>
      <c r="V274" s="12"/>
      <c r="W274" s="7">
        <f t="shared" si="22"/>
        <v>0</v>
      </c>
      <c r="X274" s="7">
        <f t="shared" si="23"/>
        <v>10000</v>
      </c>
    </row>
    <row r="275" spans="1:24" ht="18.75" customHeight="1">
      <c r="A275" s="5">
        <v>88697.67</v>
      </c>
      <c r="B275" s="24"/>
      <c r="M275" s="8"/>
      <c r="N275" s="7"/>
      <c r="O275" s="7"/>
      <c r="P275" s="7"/>
      <c r="Q275" s="7"/>
      <c r="R275" s="7"/>
      <c r="S275" s="7"/>
      <c r="T275" s="7"/>
      <c r="U275" s="12"/>
      <c r="V275" s="12"/>
      <c r="W275" s="7">
        <f t="shared" si="22"/>
        <v>0</v>
      </c>
      <c r="X275" s="7">
        <f t="shared" si="23"/>
        <v>0</v>
      </c>
    </row>
    <row r="276" spans="1:24" ht="18.75" customHeight="1">
      <c r="B276" s="25">
        <f>SUM(A276-A275)</f>
        <v>-88697.67</v>
      </c>
      <c r="L276" s="3"/>
      <c r="M276" s="9">
        <f t="shared" ref="M276:T276" si="28">SUM(M265:M274)</f>
        <v>82340</v>
      </c>
      <c r="N276" s="9">
        <f t="shared" si="28"/>
        <v>17628</v>
      </c>
      <c r="O276" s="9">
        <f t="shared" si="28"/>
        <v>17630</v>
      </c>
      <c r="P276" s="9">
        <f t="shared" si="28"/>
        <v>120700</v>
      </c>
      <c r="Q276" s="9">
        <f t="shared" si="28"/>
        <v>0</v>
      </c>
      <c r="R276" s="9">
        <f t="shared" si="28"/>
        <v>0</v>
      </c>
      <c r="S276" s="9">
        <f t="shared" si="28"/>
        <v>0</v>
      </c>
      <c r="T276" s="9">
        <f t="shared" si="28"/>
        <v>0</v>
      </c>
      <c r="U276" s="12"/>
      <c r="V276" s="12"/>
      <c r="W276" s="7">
        <f t="shared" si="22"/>
        <v>-64710</v>
      </c>
      <c r="X276" s="7">
        <f t="shared" si="23"/>
        <v>38360</v>
      </c>
    </row>
    <row r="277" spans="1:24" ht="18.75" customHeight="1">
      <c r="B277" s="24"/>
      <c r="D277" s="32" t="s">
        <v>180</v>
      </c>
      <c r="E277" s="28"/>
      <c r="F277" s="28"/>
      <c r="G277" s="28"/>
      <c r="H277" s="28"/>
      <c r="I277" s="28"/>
      <c r="M277" s="7"/>
      <c r="N277" s="7"/>
      <c r="O277" s="7"/>
      <c r="P277" s="7"/>
      <c r="Q277" s="7"/>
      <c r="R277" s="7"/>
      <c r="S277" s="7"/>
      <c r="T277" s="7"/>
      <c r="U277" s="12"/>
      <c r="V277" s="12"/>
      <c r="W277" s="7">
        <f t="shared" si="22"/>
        <v>0</v>
      </c>
      <c r="X277" s="7">
        <f t="shared" si="23"/>
        <v>0</v>
      </c>
    </row>
    <row r="278" spans="1:24" ht="18.75" customHeight="1">
      <c r="B278" s="24"/>
      <c r="E278" s="1" t="s">
        <v>10</v>
      </c>
      <c r="G278" s="29" t="s">
        <v>11</v>
      </c>
      <c r="H278" s="28"/>
      <c r="J278" s="1"/>
      <c r="K278" s="1"/>
      <c r="L278" s="1"/>
      <c r="M278" s="7"/>
      <c r="N278" s="7"/>
      <c r="O278" s="7"/>
      <c r="P278" s="7"/>
      <c r="Q278" s="7"/>
      <c r="R278" s="7"/>
      <c r="S278" s="7"/>
      <c r="T278" s="7"/>
      <c r="U278" s="12"/>
      <c r="V278" s="12"/>
      <c r="W278" s="7">
        <f t="shared" si="22"/>
        <v>0</v>
      </c>
      <c r="X278" s="7">
        <f t="shared" si="23"/>
        <v>0</v>
      </c>
    </row>
    <row r="279" spans="1:24" ht="18.75" customHeight="1">
      <c r="B279" s="24"/>
      <c r="E279" s="2">
        <v>651</v>
      </c>
      <c r="G279" s="27" t="s">
        <v>181</v>
      </c>
      <c r="H279" s="28"/>
      <c r="I279" s="28"/>
      <c r="J279" s="28"/>
      <c r="K279" s="28"/>
      <c r="L279" s="28"/>
      <c r="M279" s="7">
        <v>0</v>
      </c>
      <c r="N279" s="7">
        <v>0</v>
      </c>
      <c r="O279" s="7">
        <v>0</v>
      </c>
      <c r="P279" s="7">
        <v>0</v>
      </c>
      <c r="Q279" s="7">
        <v>6000</v>
      </c>
      <c r="R279" s="7">
        <v>5676</v>
      </c>
      <c r="S279" s="7">
        <v>5680</v>
      </c>
      <c r="T279" s="7">
        <v>2000</v>
      </c>
      <c r="U279" s="12" t="s">
        <v>257</v>
      </c>
      <c r="V279" s="12"/>
      <c r="W279" s="7">
        <f t="shared" si="22"/>
        <v>320</v>
      </c>
      <c r="X279" s="7">
        <f t="shared" si="23"/>
        <v>4000</v>
      </c>
    </row>
    <row r="280" spans="1:24" ht="24.75" customHeight="1">
      <c r="B280" s="24"/>
      <c r="E280" s="2">
        <v>652</v>
      </c>
      <c r="G280" s="27" t="s">
        <v>97</v>
      </c>
      <c r="H280" s="28"/>
      <c r="I280" s="28"/>
      <c r="J280" s="28"/>
      <c r="K280" s="28"/>
      <c r="L280" s="28"/>
      <c r="M280" s="7">
        <v>0</v>
      </c>
      <c r="N280" s="7">
        <v>0</v>
      </c>
      <c r="O280" s="7">
        <v>0</v>
      </c>
      <c r="P280" s="7">
        <v>0</v>
      </c>
      <c r="Q280" s="7">
        <v>50</v>
      </c>
      <c r="R280" s="7">
        <v>524.41</v>
      </c>
      <c r="S280" s="7">
        <v>700</v>
      </c>
      <c r="T280" s="7">
        <v>300</v>
      </c>
      <c r="U280" s="12" t="s">
        <v>273</v>
      </c>
      <c r="V280" s="12"/>
      <c r="W280" s="7">
        <f t="shared" si="22"/>
        <v>-650</v>
      </c>
      <c r="X280" s="7">
        <f t="shared" si="23"/>
        <v>-250</v>
      </c>
    </row>
    <row r="281" spans="1:24" ht="18.75" customHeight="1">
      <c r="B281" s="24"/>
      <c r="E281" s="2">
        <v>653</v>
      </c>
      <c r="G281" s="27" t="s">
        <v>182</v>
      </c>
      <c r="H281" s="28"/>
      <c r="I281" s="28"/>
      <c r="J281" s="28"/>
      <c r="K281" s="28"/>
      <c r="L281" s="28"/>
      <c r="M281" s="7">
        <v>0</v>
      </c>
      <c r="N281" s="7">
        <v>0</v>
      </c>
      <c r="O281" s="7">
        <v>0</v>
      </c>
      <c r="P281" s="7">
        <v>0</v>
      </c>
      <c r="Q281" s="7">
        <v>2210</v>
      </c>
      <c r="R281" s="7">
        <v>2312</v>
      </c>
      <c r="S281" s="7">
        <v>2310</v>
      </c>
      <c r="T281" s="7">
        <v>2500</v>
      </c>
      <c r="U281" s="12"/>
      <c r="V281" s="12" t="s">
        <v>258</v>
      </c>
      <c r="W281" s="7">
        <f t="shared" si="22"/>
        <v>-100</v>
      </c>
      <c r="X281" s="7">
        <f t="shared" si="23"/>
        <v>-290</v>
      </c>
    </row>
    <row r="282" spans="1:24" ht="18.75" customHeight="1">
      <c r="B282" s="24"/>
      <c r="E282" s="2">
        <v>654</v>
      </c>
      <c r="G282" s="27" t="s">
        <v>99</v>
      </c>
      <c r="H282" s="28"/>
      <c r="I282" s="28"/>
      <c r="J282" s="28"/>
      <c r="K282" s="28"/>
      <c r="L282" s="28"/>
      <c r="M282" s="7">
        <v>0</v>
      </c>
      <c r="N282" s="7">
        <v>0</v>
      </c>
      <c r="O282" s="7">
        <v>0</v>
      </c>
      <c r="P282" s="7">
        <v>0</v>
      </c>
      <c r="Q282" s="7">
        <v>200</v>
      </c>
      <c r="R282" s="7">
        <v>0</v>
      </c>
      <c r="S282" s="7">
        <v>0</v>
      </c>
      <c r="T282" s="7">
        <v>200</v>
      </c>
      <c r="U282" s="12"/>
      <c r="V282" s="12"/>
      <c r="W282" s="7">
        <f t="shared" si="22"/>
        <v>200</v>
      </c>
      <c r="X282" s="7">
        <f t="shared" si="23"/>
        <v>0</v>
      </c>
    </row>
    <row r="283" spans="1:24" ht="18.75" customHeight="1">
      <c r="B283" s="24"/>
      <c r="E283" s="2">
        <v>655</v>
      </c>
      <c r="G283" s="27" t="s">
        <v>183</v>
      </c>
      <c r="H283" s="28"/>
      <c r="I283" s="28"/>
      <c r="J283" s="28"/>
      <c r="K283" s="28"/>
      <c r="L283" s="28"/>
      <c r="M283" s="7">
        <v>0</v>
      </c>
      <c r="N283" s="7">
        <v>0</v>
      </c>
      <c r="O283" s="7">
        <v>0</v>
      </c>
      <c r="P283" s="7">
        <v>0</v>
      </c>
      <c r="Q283" s="7">
        <v>150</v>
      </c>
      <c r="R283" s="7">
        <v>0</v>
      </c>
      <c r="S283" s="7">
        <v>0</v>
      </c>
      <c r="T283" s="7">
        <v>150</v>
      </c>
      <c r="U283" s="12"/>
      <c r="V283" s="12"/>
      <c r="W283" s="7">
        <f t="shared" si="22"/>
        <v>150</v>
      </c>
      <c r="X283" s="7">
        <f t="shared" si="23"/>
        <v>0</v>
      </c>
    </row>
    <row r="284" spans="1:24" ht="18.75" customHeight="1">
      <c r="B284" s="24"/>
      <c r="E284" s="2">
        <v>656</v>
      </c>
      <c r="G284" s="27" t="s">
        <v>117</v>
      </c>
      <c r="H284" s="28"/>
      <c r="I284" s="28"/>
      <c r="J284" s="28"/>
      <c r="K284" s="28"/>
      <c r="L284" s="28"/>
      <c r="M284" s="7">
        <v>0</v>
      </c>
      <c r="N284" s="7">
        <v>0</v>
      </c>
      <c r="O284" s="7">
        <v>0</v>
      </c>
      <c r="P284" s="7">
        <v>0</v>
      </c>
      <c r="Q284" s="7">
        <v>1150</v>
      </c>
      <c r="R284" s="7">
        <v>495</v>
      </c>
      <c r="S284" s="7">
        <v>1160</v>
      </c>
      <c r="T284" s="7">
        <v>1500</v>
      </c>
      <c r="U284" s="12"/>
      <c r="V284" s="12" t="s">
        <v>258</v>
      </c>
      <c r="W284" s="7">
        <f t="shared" si="22"/>
        <v>-10</v>
      </c>
      <c r="X284" s="7">
        <f t="shared" si="23"/>
        <v>-350</v>
      </c>
    </row>
    <row r="285" spans="1:24" ht="18.75" customHeight="1">
      <c r="B285" s="24"/>
      <c r="E285" s="2">
        <v>657</v>
      </c>
      <c r="G285" s="27" t="s">
        <v>184</v>
      </c>
      <c r="H285" s="28"/>
      <c r="I285" s="28"/>
      <c r="J285" s="28"/>
      <c r="K285" s="28"/>
      <c r="L285" s="28"/>
      <c r="M285" s="7">
        <v>0</v>
      </c>
      <c r="N285" s="7">
        <v>0</v>
      </c>
      <c r="O285" s="7">
        <v>0</v>
      </c>
      <c r="P285" s="7">
        <v>0</v>
      </c>
      <c r="Q285" s="7">
        <v>500</v>
      </c>
      <c r="R285" s="7">
        <v>99.63</v>
      </c>
      <c r="S285" s="7">
        <v>300</v>
      </c>
      <c r="T285" s="7">
        <v>500</v>
      </c>
      <c r="U285" s="12"/>
      <c r="V285" s="12"/>
      <c r="W285" s="7">
        <f t="shared" si="22"/>
        <v>200</v>
      </c>
      <c r="X285" s="7">
        <f t="shared" si="23"/>
        <v>0</v>
      </c>
    </row>
    <row r="286" spans="1:24" ht="18.75" customHeight="1">
      <c r="B286" s="24"/>
      <c r="E286" s="2">
        <v>658</v>
      </c>
      <c r="G286" s="27" t="s">
        <v>64</v>
      </c>
      <c r="H286" s="28"/>
      <c r="I286" s="28"/>
      <c r="J286" s="28"/>
      <c r="K286" s="28"/>
      <c r="L286" s="28"/>
      <c r="M286" s="7">
        <v>0</v>
      </c>
      <c r="N286" s="7">
        <v>0</v>
      </c>
      <c r="O286" s="7">
        <v>0</v>
      </c>
      <c r="P286" s="7">
        <v>0</v>
      </c>
      <c r="Q286" s="7">
        <v>1600</v>
      </c>
      <c r="R286" s="7">
        <v>815.98</v>
      </c>
      <c r="S286" s="7">
        <v>1400</v>
      </c>
      <c r="T286" s="7">
        <v>1400</v>
      </c>
      <c r="U286" s="12"/>
      <c r="V286" s="12" t="s">
        <v>268</v>
      </c>
      <c r="W286" s="7">
        <f t="shared" si="22"/>
        <v>200</v>
      </c>
      <c r="X286" s="7">
        <f t="shared" si="23"/>
        <v>200</v>
      </c>
    </row>
    <row r="287" spans="1:24" ht="18.75" customHeight="1">
      <c r="B287" s="24"/>
      <c r="E287" s="2">
        <v>660</v>
      </c>
      <c r="G287" s="27" t="s">
        <v>106</v>
      </c>
      <c r="H287" s="28"/>
      <c r="I287" s="28"/>
      <c r="J287" s="28"/>
      <c r="K287" s="28"/>
      <c r="L287" s="28"/>
      <c r="M287" s="7">
        <v>0</v>
      </c>
      <c r="N287" s="7">
        <v>0</v>
      </c>
      <c r="O287" s="7">
        <v>0</v>
      </c>
      <c r="P287" s="7">
        <v>0</v>
      </c>
      <c r="Q287" s="7">
        <v>500</v>
      </c>
      <c r="R287" s="7">
        <v>10.3</v>
      </c>
      <c r="S287" s="7">
        <v>250</v>
      </c>
      <c r="T287" s="7">
        <v>500</v>
      </c>
      <c r="U287" s="12"/>
      <c r="V287" s="12"/>
      <c r="W287" s="7">
        <f t="shared" si="22"/>
        <v>250</v>
      </c>
      <c r="X287" s="7">
        <f t="shared" si="23"/>
        <v>0</v>
      </c>
    </row>
    <row r="288" spans="1:24" ht="23.25" customHeight="1">
      <c r="B288" s="24"/>
      <c r="E288" s="2">
        <v>662</v>
      </c>
      <c r="G288" s="27" t="s">
        <v>185</v>
      </c>
      <c r="H288" s="28"/>
      <c r="I288" s="28"/>
      <c r="J288" s="28"/>
      <c r="K288" s="28"/>
      <c r="L288" s="28"/>
      <c r="M288" s="7">
        <v>8960</v>
      </c>
      <c r="N288" s="7"/>
      <c r="O288" s="7">
        <v>9340</v>
      </c>
      <c r="P288" s="7">
        <v>7420</v>
      </c>
      <c r="Q288" s="7">
        <v>0</v>
      </c>
      <c r="R288" s="7">
        <v>0</v>
      </c>
      <c r="S288" s="7">
        <v>0</v>
      </c>
      <c r="T288" s="7">
        <v>0</v>
      </c>
      <c r="U288" s="12"/>
      <c r="V288" s="12"/>
      <c r="W288" s="7">
        <f t="shared" si="22"/>
        <v>380</v>
      </c>
      <c r="X288" s="7">
        <f t="shared" si="23"/>
        <v>-1540</v>
      </c>
    </row>
    <row r="289" spans="1:24" ht="25.5" customHeight="1">
      <c r="B289" s="24"/>
      <c r="E289" s="2">
        <v>665</v>
      </c>
      <c r="G289" s="27" t="s">
        <v>103</v>
      </c>
      <c r="H289" s="28"/>
      <c r="I289" s="28"/>
      <c r="J289" s="28"/>
      <c r="K289" s="28"/>
      <c r="L289" s="28"/>
      <c r="M289" s="7">
        <v>0</v>
      </c>
      <c r="N289" s="7">
        <v>0</v>
      </c>
      <c r="O289" s="7">
        <v>0</v>
      </c>
      <c r="P289" s="7">
        <v>0</v>
      </c>
      <c r="Q289" s="7">
        <v>700</v>
      </c>
      <c r="R289" s="7">
        <v>744.07</v>
      </c>
      <c r="S289" s="7">
        <v>840</v>
      </c>
      <c r="T289" s="7">
        <v>890</v>
      </c>
      <c r="U289" s="12"/>
      <c r="V289" s="12"/>
      <c r="W289" s="7">
        <f t="shared" si="22"/>
        <v>-140</v>
      </c>
      <c r="X289" s="7">
        <f t="shared" si="23"/>
        <v>-190</v>
      </c>
    </row>
    <row r="290" spans="1:24" ht="18.75" customHeight="1">
      <c r="B290" s="24"/>
      <c r="E290" s="2">
        <v>675</v>
      </c>
      <c r="G290" s="27" t="s">
        <v>119</v>
      </c>
      <c r="H290" s="28"/>
      <c r="I290" s="28"/>
      <c r="J290" s="28"/>
      <c r="K290" s="28"/>
      <c r="L290" s="28"/>
      <c r="M290" s="7">
        <v>3500</v>
      </c>
      <c r="N290" s="7">
        <v>2109.1999999999998</v>
      </c>
      <c r="O290" s="7">
        <v>2700</v>
      </c>
      <c r="P290" s="7">
        <v>2020</v>
      </c>
      <c r="Q290" s="7">
        <v>0</v>
      </c>
      <c r="R290" s="7">
        <v>0</v>
      </c>
      <c r="S290" s="7">
        <v>0</v>
      </c>
      <c r="T290" s="7">
        <v>0</v>
      </c>
      <c r="U290" s="12"/>
      <c r="V290" s="12"/>
      <c r="W290" s="7">
        <f t="shared" si="22"/>
        <v>-800</v>
      </c>
      <c r="X290" s="7">
        <f t="shared" si="23"/>
        <v>-1480</v>
      </c>
    </row>
    <row r="291" spans="1:24" ht="18.75" customHeight="1">
      <c r="B291" s="24"/>
      <c r="E291" s="2">
        <v>676</v>
      </c>
      <c r="G291" s="27" t="s">
        <v>84</v>
      </c>
      <c r="H291" s="28"/>
      <c r="I291" s="28"/>
      <c r="J291" s="28"/>
      <c r="K291" s="28"/>
      <c r="L291" s="28"/>
      <c r="M291" s="7">
        <v>600</v>
      </c>
      <c r="N291" s="7">
        <v>552</v>
      </c>
      <c r="O291" s="7">
        <v>550</v>
      </c>
      <c r="P291" s="7">
        <v>500</v>
      </c>
      <c r="Q291" s="7">
        <v>0</v>
      </c>
      <c r="R291" s="7">
        <v>0</v>
      </c>
      <c r="S291" s="7">
        <v>0</v>
      </c>
      <c r="T291" s="7">
        <v>0</v>
      </c>
      <c r="U291" s="12"/>
      <c r="V291" s="12" t="s">
        <v>269</v>
      </c>
      <c r="W291" s="7">
        <f t="shared" si="22"/>
        <v>-50</v>
      </c>
      <c r="X291" s="7">
        <f t="shared" si="23"/>
        <v>-100</v>
      </c>
    </row>
    <row r="292" spans="1:24" ht="18.75" customHeight="1">
      <c r="B292" s="24"/>
      <c r="E292" s="2">
        <v>678</v>
      </c>
      <c r="G292" s="27" t="s">
        <v>113</v>
      </c>
      <c r="H292" s="28"/>
      <c r="I292" s="28"/>
      <c r="J292" s="28"/>
      <c r="K292" s="28"/>
      <c r="L292" s="28"/>
      <c r="M292" s="7">
        <v>0</v>
      </c>
      <c r="N292" s="7">
        <v>52</v>
      </c>
      <c r="O292" s="7">
        <v>50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12"/>
      <c r="V292" s="12" t="s">
        <v>270</v>
      </c>
      <c r="W292" s="7">
        <f t="shared" ref="W292:W325" si="29">SUM(Q292-S292-M292+O292)</f>
        <v>50</v>
      </c>
      <c r="X292" s="7">
        <f t="shared" ref="X292:X325" si="30">SUM(Q292-T292-M292+P292)</f>
        <v>0</v>
      </c>
    </row>
    <row r="293" spans="1:24" ht="18.75" customHeight="1">
      <c r="B293" s="24"/>
      <c r="M293" s="8"/>
      <c r="N293" s="7"/>
      <c r="O293" s="7"/>
      <c r="P293" s="7"/>
      <c r="Q293" s="7"/>
      <c r="R293" s="7"/>
      <c r="S293" s="7"/>
      <c r="T293" s="7"/>
      <c r="U293" s="12"/>
      <c r="V293" s="12"/>
      <c r="W293" s="7">
        <f t="shared" si="29"/>
        <v>0</v>
      </c>
      <c r="X293" s="7">
        <f t="shared" si="30"/>
        <v>0</v>
      </c>
    </row>
    <row r="294" spans="1:24" ht="18.75" customHeight="1">
      <c r="A294" s="5">
        <v>0</v>
      </c>
      <c r="B294" s="25">
        <f>SUM(A294-A293)</f>
        <v>0</v>
      </c>
      <c r="L294" s="3"/>
      <c r="M294" s="9">
        <f t="shared" ref="M294:T294" si="31">SUM(M279:M292)</f>
        <v>13060</v>
      </c>
      <c r="N294" s="9">
        <f t="shared" si="31"/>
        <v>2713.2</v>
      </c>
      <c r="O294" s="9">
        <f t="shared" si="31"/>
        <v>12640</v>
      </c>
      <c r="P294" s="9">
        <f t="shared" si="31"/>
        <v>9940</v>
      </c>
      <c r="Q294" s="9">
        <f t="shared" si="31"/>
        <v>13060</v>
      </c>
      <c r="R294" s="9">
        <f t="shared" si="31"/>
        <v>10677.389999999998</v>
      </c>
      <c r="S294" s="9">
        <f t="shared" si="31"/>
        <v>12640</v>
      </c>
      <c r="T294" s="9">
        <f t="shared" si="31"/>
        <v>9940</v>
      </c>
      <c r="U294" s="12"/>
      <c r="V294" s="12"/>
      <c r="W294" s="7">
        <f t="shared" si="29"/>
        <v>0</v>
      </c>
      <c r="X294" s="7">
        <f t="shared" si="30"/>
        <v>0</v>
      </c>
    </row>
    <row r="295" spans="1:24" ht="18.75" customHeight="1">
      <c r="B295" s="24"/>
      <c r="D295" s="32" t="s">
        <v>186</v>
      </c>
      <c r="E295" s="28"/>
      <c r="F295" s="28"/>
      <c r="G295" s="28"/>
      <c r="H295" s="28"/>
      <c r="I295" s="28"/>
      <c r="M295" s="7"/>
      <c r="N295" s="7"/>
      <c r="O295" s="7"/>
      <c r="P295" s="7"/>
      <c r="Q295" s="7"/>
      <c r="R295" s="7"/>
      <c r="S295" s="7"/>
      <c r="T295" s="7"/>
      <c r="U295" s="12"/>
      <c r="V295" s="12"/>
      <c r="W295" s="7">
        <f t="shared" si="29"/>
        <v>0</v>
      </c>
      <c r="X295" s="7">
        <f t="shared" si="30"/>
        <v>0</v>
      </c>
    </row>
    <row r="296" spans="1:24" ht="18.75" customHeight="1">
      <c r="B296" s="24"/>
      <c r="E296" s="1" t="s">
        <v>10</v>
      </c>
      <c r="G296" s="29" t="s">
        <v>11</v>
      </c>
      <c r="H296" s="28"/>
      <c r="J296" s="1"/>
      <c r="K296" s="1"/>
      <c r="L296" s="1"/>
      <c r="M296" s="7"/>
      <c r="N296" s="7"/>
      <c r="O296" s="7"/>
      <c r="P296" s="7"/>
      <c r="Q296" s="7"/>
      <c r="R296" s="7"/>
      <c r="S296" s="7"/>
      <c r="T296" s="7"/>
      <c r="U296" s="12"/>
      <c r="V296" s="12"/>
      <c r="W296" s="7">
        <f t="shared" si="29"/>
        <v>0</v>
      </c>
      <c r="X296" s="7">
        <f t="shared" si="30"/>
        <v>0</v>
      </c>
    </row>
    <row r="297" spans="1:24" ht="18.75" customHeight="1">
      <c r="B297" s="24"/>
      <c r="E297" s="2">
        <v>443</v>
      </c>
      <c r="G297" s="27" t="s">
        <v>54</v>
      </c>
      <c r="H297" s="28"/>
      <c r="I297" s="28"/>
      <c r="J297" s="28"/>
      <c r="K297" s="28"/>
      <c r="L297" s="28"/>
      <c r="M297" s="7">
        <v>0</v>
      </c>
      <c r="N297" s="7">
        <v>0</v>
      </c>
      <c r="O297" s="7">
        <v>0</v>
      </c>
      <c r="P297" s="7">
        <v>0</v>
      </c>
      <c r="Q297" s="7">
        <v>300</v>
      </c>
      <c r="R297" s="7">
        <v>38.799999999999997</v>
      </c>
      <c r="S297" s="7">
        <v>100</v>
      </c>
      <c r="T297" s="7">
        <v>100</v>
      </c>
      <c r="U297" s="12"/>
      <c r="V297" s="12" t="s">
        <v>271</v>
      </c>
      <c r="W297" s="7">
        <f t="shared" si="29"/>
        <v>200</v>
      </c>
      <c r="X297" s="7">
        <f t="shared" si="30"/>
        <v>200</v>
      </c>
    </row>
    <row r="298" spans="1:24" ht="18.75" customHeight="1">
      <c r="B298" s="24"/>
      <c r="M298" s="8"/>
      <c r="N298" s="7"/>
      <c r="O298" s="7"/>
      <c r="P298" s="7"/>
      <c r="Q298" s="7"/>
      <c r="R298" s="7"/>
      <c r="S298" s="7"/>
      <c r="T298" s="7"/>
      <c r="U298" s="12"/>
      <c r="V298" s="12"/>
      <c r="W298" s="7">
        <f t="shared" si="29"/>
        <v>0</v>
      </c>
      <c r="X298" s="7">
        <f t="shared" si="30"/>
        <v>0</v>
      </c>
    </row>
    <row r="299" spans="1:24" ht="18.75" customHeight="1">
      <c r="A299" s="5">
        <v>105.6</v>
      </c>
      <c r="B299" s="25">
        <f>SUM(A299-A298)</f>
        <v>105.6</v>
      </c>
      <c r="L299" s="3"/>
      <c r="M299" s="9">
        <f t="shared" ref="M299:T299" si="32">SUM(M297:M297)</f>
        <v>0</v>
      </c>
      <c r="N299" s="9">
        <f t="shared" si="32"/>
        <v>0</v>
      </c>
      <c r="O299" s="9">
        <f t="shared" si="32"/>
        <v>0</v>
      </c>
      <c r="P299" s="9">
        <f t="shared" si="32"/>
        <v>0</v>
      </c>
      <c r="Q299" s="9">
        <f t="shared" si="32"/>
        <v>300</v>
      </c>
      <c r="R299" s="9">
        <f t="shared" si="32"/>
        <v>38.799999999999997</v>
      </c>
      <c r="S299" s="9">
        <f t="shared" si="32"/>
        <v>100</v>
      </c>
      <c r="T299" s="9">
        <f t="shared" si="32"/>
        <v>100</v>
      </c>
      <c r="U299" s="12"/>
      <c r="V299" s="12"/>
      <c r="W299" s="7">
        <f t="shared" si="29"/>
        <v>200</v>
      </c>
      <c r="X299" s="7">
        <f t="shared" si="30"/>
        <v>200</v>
      </c>
    </row>
    <row r="300" spans="1:24" ht="18.75" customHeight="1">
      <c r="B300" s="24"/>
      <c r="D300" s="32" t="s">
        <v>187</v>
      </c>
      <c r="E300" s="28"/>
      <c r="F300" s="28"/>
      <c r="G300" s="28"/>
      <c r="H300" s="28"/>
      <c r="I300" s="28"/>
      <c r="M300" s="7"/>
      <c r="N300" s="7"/>
      <c r="O300" s="7"/>
      <c r="P300" s="7"/>
      <c r="Q300" s="7"/>
      <c r="R300" s="7"/>
      <c r="S300" s="7"/>
      <c r="T300" s="7"/>
      <c r="U300" s="12"/>
      <c r="V300" s="12"/>
      <c r="W300" s="7">
        <f t="shared" si="29"/>
        <v>0</v>
      </c>
      <c r="X300" s="7">
        <f t="shared" si="30"/>
        <v>0</v>
      </c>
    </row>
    <row r="301" spans="1:24" ht="18.75" customHeight="1">
      <c r="B301" s="24"/>
      <c r="E301" s="1" t="s">
        <v>10</v>
      </c>
      <c r="G301" s="29" t="s">
        <v>11</v>
      </c>
      <c r="H301" s="28"/>
      <c r="J301" s="1"/>
      <c r="K301" s="1"/>
      <c r="L301" s="1"/>
      <c r="M301" s="7"/>
      <c r="N301" s="7"/>
      <c r="O301" s="7"/>
      <c r="P301" s="7"/>
      <c r="Q301" s="7"/>
      <c r="R301" s="7"/>
      <c r="S301" s="7"/>
      <c r="T301" s="7"/>
      <c r="U301" s="12"/>
      <c r="V301" s="12"/>
      <c r="W301" s="7">
        <f t="shared" si="29"/>
        <v>0</v>
      </c>
      <c r="X301" s="7">
        <f t="shared" si="30"/>
        <v>0</v>
      </c>
    </row>
    <row r="302" spans="1:24" ht="18.75" customHeight="1">
      <c r="B302" s="24"/>
      <c r="E302" s="2">
        <v>461</v>
      </c>
      <c r="G302" s="27" t="s">
        <v>188</v>
      </c>
      <c r="H302" s="28"/>
      <c r="I302" s="28"/>
      <c r="J302" s="28"/>
      <c r="K302" s="28"/>
      <c r="L302" s="28"/>
      <c r="M302" s="7">
        <v>0</v>
      </c>
      <c r="N302" s="7"/>
      <c r="O302" s="7">
        <v>0</v>
      </c>
      <c r="P302" s="7">
        <v>0</v>
      </c>
      <c r="Q302" s="7">
        <v>0</v>
      </c>
      <c r="R302" s="7">
        <v>78.959999999999994</v>
      </c>
      <c r="S302" s="7">
        <v>80</v>
      </c>
      <c r="T302" s="7">
        <v>0</v>
      </c>
      <c r="U302" s="12" t="s">
        <v>288</v>
      </c>
      <c r="V302" s="12"/>
      <c r="W302" s="7">
        <f t="shared" si="29"/>
        <v>-80</v>
      </c>
      <c r="X302" s="7">
        <f t="shared" si="30"/>
        <v>0</v>
      </c>
    </row>
    <row r="303" spans="1:24" ht="27.75" customHeight="1">
      <c r="B303" s="24"/>
      <c r="E303" s="2">
        <v>464</v>
      </c>
      <c r="G303" s="27" t="s">
        <v>189</v>
      </c>
      <c r="H303" s="28"/>
      <c r="I303" s="28"/>
      <c r="J303" s="28"/>
      <c r="K303" s="28"/>
      <c r="L303" s="28"/>
      <c r="M303" s="7">
        <v>0</v>
      </c>
      <c r="N303" s="7"/>
      <c r="O303" s="7">
        <v>0</v>
      </c>
      <c r="P303" s="7">
        <v>0</v>
      </c>
      <c r="Q303" s="7">
        <v>0</v>
      </c>
      <c r="R303" s="7">
        <v>690.48</v>
      </c>
      <c r="S303" s="7">
        <v>1700</v>
      </c>
      <c r="T303" s="7">
        <v>0</v>
      </c>
      <c r="U303" s="12"/>
      <c r="V303" s="12" t="s">
        <v>289</v>
      </c>
      <c r="W303" s="7">
        <f t="shared" si="29"/>
        <v>-1700</v>
      </c>
      <c r="X303" s="7">
        <f t="shared" si="30"/>
        <v>0</v>
      </c>
    </row>
    <row r="304" spans="1:24" ht="18.75" customHeight="1">
      <c r="B304" s="24"/>
      <c r="E304" s="2">
        <v>473</v>
      </c>
      <c r="G304" s="27" t="s">
        <v>190</v>
      </c>
      <c r="H304" s="28"/>
      <c r="I304" s="28"/>
      <c r="J304" s="28"/>
      <c r="K304" s="28"/>
      <c r="L304" s="28"/>
      <c r="M304" s="7">
        <v>0</v>
      </c>
      <c r="N304" s="7"/>
      <c r="O304" s="7">
        <v>0</v>
      </c>
      <c r="P304" s="7">
        <v>0</v>
      </c>
      <c r="Q304" s="7">
        <v>0</v>
      </c>
      <c r="R304" s="7">
        <v>114.18</v>
      </c>
      <c r="S304" s="7">
        <v>110</v>
      </c>
      <c r="T304" s="7">
        <v>0</v>
      </c>
      <c r="U304" s="12"/>
      <c r="V304" s="12"/>
      <c r="W304" s="7">
        <f t="shared" si="29"/>
        <v>-110</v>
      </c>
      <c r="X304" s="7">
        <f t="shared" si="30"/>
        <v>0</v>
      </c>
    </row>
    <row r="305" spans="2:24" ht="18.75" customHeight="1">
      <c r="B305" s="24"/>
      <c r="M305" s="8"/>
      <c r="N305" s="7"/>
      <c r="O305" s="7"/>
      <c r="P305" s="7"/>
      <c r="Q305" s="7"/>
      <c r="R305" s="7"/>
      <c r="S305" s="7"/>
      <c r="T305" s="7"/>
      <c r="U305" s="12"/>
      <c r="V305" s="12"/>
      <c r="W305" s="7">
        <f t="shared" si="29"/>
        <v>0</v>
      </c>
      <c r="X305" s="7">
        <f t="shared" si="30"/>
        <v>0</v>
      </c>
    </row>
    <row r="306" spans="2:24" ht="18.75" customHeight="1">
      <c r="B306" s="25">
        <f>SUM(A306-A305)</f>
        <v>0</v>
      </c>
      <c r="L306" s="3"/>
      <c r="M306" s="9">
        <f t="shared" ref="M306:T306" si="33">SUM(M302:M304)</f>
        <v>0</v>
      </c>
      <c r="N306" s="9">
        <f t="shared" si="33"/>
        <v>0</v>
      </c>
      <c r="O306" s="9">
        <f t="shared" si="33"/>
        <v>0</v>
      </c>
      <c r="P306" s="9">
        <f t="shared" si="33"/>
        <v>0</v>
      </c>
      <c r="Q306" s="9">
        <f t="shared" si="33"/>
        <v>0</v>
      </c>
      <c r="R306" s="9">
        <f t="shared" si="33"/>
        <v>883.62000000000012</v>
      </c>
      <c r="S306" s="9">
        <f t="shared" si="33"/>
        <v>1890</v>
      </c>
      <c r="T306" s="9">
        <f t="shared" si="33"/>
        <v>0</v>
      </c>
      <c r="U306" s="12"/>
      <c r="V306" s="12"/>
      <c r="W306" s="7">
        <f t="shared" si="29"/>
        <v>-1890</v>
      </c>
      <c r="X306" s="7">
        <f t="shared" si="30"/>
        <v>0</v>
      </c>
    </row>
    <row r="307" spans="2:24" ht="18.75" customHeight="1">
      <c r="B307" s="24"/>
      <c r="D307" s="32" t="s">
        <v>191</v>
      </c>
      <c r="E307" s="28"/>
      <c r="F307" s="28"/>
      <c r="G307" s="28"/>
      <c r="H307" s="28"/>
      <c r="I307" s="28"/>
      <c r="M307" s="7"/>
      <c r="N307" s="7"/>
      <c r="O307" s="7"/>
      <c r="P307" s="7"/>
      <c r="Q307" s="7"/>
      <c r="R307" s="7"/>
      <c r="S307" s="7"/>
      <c r="T307" s="7"/>
      <c r="U307" s="12"/>
      <c r="V307" s="12"/>
      <c r="W307" s="7">
        <f t="shared" si="29"/>
        <v>0</v>
      </c>
      <c r="X307" s="7">
        <f t="shared" si="30"/>
        <v>0</v>
      </c>
    </row>
    <row r="308" spans="2:24" ht="18.75" customHeight="1">
      <c r="B308" s="24"/>
      <c r="E308" s="1" t="s">
        <v>10</v>
      </c>
      <c r="G308" s="29" t="s">
        <v>11</v>
      </c>
      <c r="H308" s="28"/>
      <c r="J308" s="1"/>
      <c r="K308" s="1"/>
      <c r="L308" s="1"/>
      <c r="M308" s="7"/>
      <c r="N308" s="7"/>
      <c r="O308" s="7"/>
      <c r="P308" s="7"/>
      <c r="Q308" s="7"/>
      <c r="R308" s="7"/>
      <c r="S308" s="7"/>
      <c r="T308" s="7"/>
      <c r="U308" s="12"/>
      <c r="V308" s="12"/>
      <c r="W308" s="7">
        <f t="shared" si="29"/>
        <v>0</v>
      </c>
      <c r="X308" s="7">
        <f t="shared" si="30"/>
        <v>0</v>
      </c>
    </row>
    <row r="309" spans="2:24" ht="18.75" customHeight="1">
      <c r="B309" s="24"/>
      <c r="E309" s="2">
        <v>435</v>
      </c>
      <c r="G309" s="27" t="s">
        <v>192</v>
      </c>
      <c r="H309" s="28"/>
      <c r="I309" s="28"/>
      <c r="J309" s="28"/>
      <c r="K309" s="28"/>
      <c r="L309" s="28"/>
      <c r="M309" s="7">
        <v>0</v>
      </c>
      <c r="N309" s="7">
        <v>7240</v>
      </c>
      <c r="O309" s="7">
        <v>7240</v>
      </c>
      <c r="P309" s="7">
        <v>0</v>
      </c>
      <c r="Q309" s="7">
        <v>0</v>
      </c>
      <c r="R309" s="7">
        <v>7240</v>
      </c>
      <c r="S309" s="7">
        <v>7240</v>
      </c>
      <c r="T309" s="7">
        <v>0</v>
      </c>
      <c r="U309" s="12"/>
      <c r="V309" s="12"/>
      <c r="W309" s="7">
        <f t="shared" si="29"/>
        <v>0</v>
      </c>
      <c r="X309" s="7">
        <f t="shared" si="30"/>
        <v>0</v>
      </c>
    </row>
    <row r="310" spans="2:24" ht="18.75" customHeight="1">
      <c r="B310" s="24"/>
      <c r="M310" s="8"/>
      <c r="N310" s="7"/>
      <c r="O310" s="7"/>
      <c r="P310" s="7"/>
      <c r="Q310" s="7"/>
      <c r="R310" s="7"/>
      <c r="S310" s="7"/>
      <c r="T310" s="7"/>
      <c r="U310" s="12"/>
      <c r="V310" s="12"/>
      <c r="W310" s="7">
        <f t="shared" si="29"/>
        <v>0</v>
      </c>
      <c r="X310" s="7">
        <f t="shared" si="30"/>
        <v>0</v>
      </c>
    </row>
    <row r="311" spans="2:24" ht="18.75" customHeight="1">
      <c r="B311" s="25">
        <f>SUM(A311-A310)</f>
        <v>0</v>
      </c>
      <c r="L311" s="3"/>
      <c r="M311" s="9">
        <f t="shared" ref="M311:T311" si="34">SUM(M309:M309)</f>
        <v>0</v>
      </c>
      <c r="N311" s="9">
        <f t="shared" si="34"/>
        <v>7240</v>
      </c>
      <c r="O311" s="9">
        <f t="shared" si="34"/>
        <v>7240</v>
      </c>
      <c r="P311" s="9">
        <f t="shared" si="34"/>
        <v>0</v>
      </c>
      <c r="Q311" s="9">
        <f t="shared" si="34"/>
        <v>0</v>
      </c>
      <c r="R311" s="9">
        <f t="shared" si="34"/>
        <v>7240</v>
      </c>
      <c r="S311" s="9">
        <f t="shared" si="34"/>
        <v>7240</v>
      </c>
      <c r="T311" s="9">
        <f t="shared" si="34"/>
        <v>0</v>
      </c>
      <c r="U311" s="12"/>
      <c r="V311" s="12"/>
      <c r="W311" s="7">
        <f t="shared" si="29"/>
        <v>0</v>
      </c>
      <c r="X311" s="7">
        <f t="shared" si="30"/>
        <v>0</v>
      </c>
    </row>
    <row r="312" spans="2:24" ht="18.75" customHeight="1">
      <c r="B312" s="24"/>
      <c r="D312" s="32" t="s">
        <v>193</v>
      </c>
      <c r="E312" s="28"/>
      <c r="F312" s="28"/>
      <c r="G312" s="28"/>
      <c r="H312" s="28"/>
      <c r="I312" s="28"/>
      <c r="M312" s="7"/>
      <c r="N312" s="7"/>
      <c r="O312" s="7"/>
      <c r="P312" s="7"/>
      <c r="Q312" s="7"/>
      <c r="R312" s="7"/>
      <c r="S312" s="7"/>
      <c r="T312" s="7"/>
      <c r="U312" s="12"/>
      <c r="V312" s="12"/>
      <c r="W312" s="7">
        <f t="shared" si="29"/>
        <v>0</v>
      </c>
      <c r="X312" s="7">
        <f t="shared" si="30"/>
        <v>0</v>
      </c>
    </row>
    <row r="313" spans="2:24" ht="18.75" customHeight="1">
      <c r="B313" s="24"/>
      <c r="E313" s="1" t="s">
        <v>10</v>
      </c>
      <c r="G313" s="29" t="s">
        <v>11</v>
      </c>
      <c r="H313" s="28"/>
      <c r="J313" s="1"/>
      <c r="K313" s="1"/>
      <c r="L313" s="1"/>
      <c r="M313" s="7"/>
      <c r="N313" s="7"/>
      <c r="O313" s="7"/>
      <c r="P313" s="7"/>
      <c r="Q313" s="7"/>
      <c r="R313" s="7"/>
      <c r="S313" s="7"/>
      <c r="T313" s="7"/>
      <c r="U313" s="12"/>
      <c r="V313" s="12"/>
      <c r="W313" s="7">
        <f t="shared" si="29"/>
        <v>0</v>
      </c>
      <c r="X313" s="7">
        <f t="shared" si="30"/>
        <v>0</v>
      </c>
    </row>
    <row r="314" spans="2:24" ht="18.75" customHeight="1">
      <c r="B314" s="24"/>
      <c r="E314" s="2">
        <v>631</v>
      </c>
      <c r="G314" s="27" t="s">
        <v>194</v>
      </c>
      <c r="H314" s="28"/>
      <c r="I314" s="28"/>
      <c r="J314" s="28"/>
      <c r="K314" s="28"/>
      <c r="L314" s="28"/>
      <c r="M314" s="7">
        <v>0</v>
      </c>
      <c r="N314" s="7">
        <v>0</v>
      </c>
      <c r="O314" s="7">
        <v>0</v>
      </c>
      <c r="P314" s="7">
        <v>0</v>
      </c>
      <c r="Q314" s="7">
        <v>10000</v>
      </c>
      <c r="R314" s="7">
        <v>0</v>
      </c>
      <c r="S314" s="7">
        <v>0</v>
      </c>
      <c r="T314" s="7">
        <v>0</v>
      </c>
      <c r="U314" s="12"/>
      <c r="V314" s="12"/>
      <c r="W314" s="7">
        <f t="shared" si="29"/>
        <v>10000</v>
      </c>
      <c r="X314" s="7">
        <f t="shared" si="30"/>
        <v>10000</v>
      </c>
    </row>
    <row r="315" spans="2:24" ht="18.75" customHeight="1">
      <c r="B315" s="24"/>
      <c r="E315" s="2">
        <v>633</v>
      </c>
      <c r="G315" s="27" t="s">
        <v>235</v>
      </c>
      <c r="H315" s="28"/>
      <c r="I315" s="28"/>
      <c r="J315" s="28"/>
      <c r="K315" s="28"/>
      <c r="L315" s="28"/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600</v>
      </c>
      <c r="T315" s="7">
        <v>0</v>
      </c>
      <c r="U315" s="12"/>
      <c r="V315" s="12"/>
      <c r="W315" s="7">
        <f t="shared" si="29"/>
        <v>-600</v>
      </c>
      <c r="X315" s="7">
        <f t="shared" si="30"/>
        <v>0</v>
      </c>
    </row>
    <row r="316" spans="2:24" ht="18.75" customHeight="1">
      <c r="B316" s="24"/>
      <c r="E316" s="2">
        <v>632</v>
      </c>
      <c r="G316" s="27" t="s">
        <v>34</v>
      </c>
      <c r="H316" s="28"/>
      <c r="I316" s="28"/>
      <c r="J316" s="28"/>
      <c r="K316" s="28"/>
      <c r="L316" s="28"/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149</v>
      </c>
      <c r="S316" s="7">
        <v>450</v>
      </c>
      <c r="T316" s="7">
        <v>2000</v>
      </c>
      <c r="U316" s="12"/>
      <c r="V316" s="12"/>
      <c r="W316" s="7">
        <f t="shared" si="29"/>
        <v>-450</v>
      </c>
      <c r="X316" s="7">
        <f t="shared" si="30"/>
        <v>-2000</v>
      </c>
    </row>
    <row r="317" spans="2:24" ht="18.75" customHeight="1">
      <c r="B317" s="24"/>
      <c r="E317" s="2">
        <v>634</v>
      </c>
      <c r="G317" s="27" t="s">
        <v>234</v>
      </c>
      <c r="H317" s="28"/>
      <c r="I317" s="28"/>
      <c r="J317" s="28"/>
      <c r="K317" s="28"/>
      <c r="L317" s="28"/>
      <c r="M317" s="7">
        <v>0</v>
      </c>
      <c r="N317" s="7">
        <v>0</v>
      </c>
      <c r="O317" s="7">
        <v>0</v>
      </c>
      <c r="P317" s="7"/>
      <c r="Q317" s="7">
        <v>0</v>
      </c>
      <c r="R317" s="7">
        <v>11.25</v>
      </c>
      <c r="S317" s="7">
        <v>530</v>
      </c>
      <c r="T317" s="7">
        <v>500</v>
      </c>
      <c r="U317" s="12"/>
      <c r="V317" s="12"/>
      <c r="W317" s="7">
        <f t="shared" si="29"/>
        <v>-530</v>
      </c>
      <c r="X317" s="7">
        <f t="shared" si="30"/>
        <v>-500</v>
      </c>
    </row>
    <row r="318" spans="2:24" ht="18.75" customHeight="1">
      <c r="B318" s="24"/>
      <c r="E318" s="2">
        <v>635</v>
      </c>
      <c r="G318" s="27" t="s">
        <v>195</v>
      </c>
      <c r="H318" s="28"/>
      <c r="I318" s="28"/>
      <c r="J318" s="28"/>
      <c r="K318" s="28"/>
      <c r="L318" s="28"/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4370</v>
      </c>
      <c r="T318" s="7">
        <v>4300</v>
      </c>
      <c r="U318" s="12"/>
      <c r="V318" s="12"/>
      <c r="W318" s="7">
        <f t="shared" si="29"/>
        <v>-4370</v>
      </c>
      <c r="X318" s="7">
        <f t="shared" si="30"/>
        <v>-4300</v>
      </c>
    </row>
    <row r="319" spans="2:24" ht="18.75" customHeight="1">
      <c r="B319" s="24"/>
      <c r="E319" s="2">
        <v>636</v>
      </c>
      <c r="G319" s="27" t="s">
        <v>26</v>
      </c>
      <c r="H319" s="28"/>
      <c r="I319" s="28"/>
      <c r="J319" s="28"/>
      <c r="K319" s="28"/>
      <c r="L319" s="28"/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/>
      <c r="S319" s="7">
        <v>250</v>
      </c>
      <c r="T319" s="7">
        <v>1000</v>
      </c>
      <c r="U319" s="12"/>
      <c r="V319" s="12"/>
      <c r="W319" s="7">
        <f t="shared" si="29"/>
        <v>-250</v>
      </c>
      <c r="X319" s="7">
        <f t="shared" si="30"/>
        <v>-1000</v>
      </c>
    </row>
    <row r="320" spans="2:24" ht="18.75" customHeight="1">
      <c r="B320" s="24"/>
      <c r="E320" s="2">
        <v>639</v>
      </c>
      <c r="G320" s="27" t="s">
        <v>196</v>
      </c>
      <c r="H320" s="28"/>
      <c r="I320" s="28"/>
      <c r="J320" s="28"/>
      <c r="K320" s="28"/>
      <c r="L320" s="28"/>
      <c r="M320" s="7">
        <v>5000</v>
      </c>
      <c r="N320" s="7">
        <v>0</v>
      </c>
      <c r="O320" s="7">
        <v>6200</v>
      </c>
      <c r="P320" s="7">
        <v>2800</v>
      </c>
      <c r="Q320" s="7">
        <v>0</v>
      </c>
      <c r="R320" s="7">
        <v>0</v>
      </c>
      <c r="S320" s="7">
        <v>0</v>
      </c>
      <c r="T320" s="7">
        <v>0</v>
      </c>
      <c r="U320" s="12"/>
      <c r="V320" s="12"/>
      <c r="W320" s="7">
        <f t="shared" si="29"/>
        <v>1200</v>
      </c>
      <c r="X320" s="7">
        <f t="shared" si="30"/>
        <v>-2200</v>
      </c>
    </row>
    <row r="321" spans="2:24" ht="18.75" customHeight="1">
      <c r="B321" s="24"/>
      <c r="M321" s="8"/>
      <c r="N321" s="7"/>
      <c r="O321" s="7"/>
      <c r="P321" s="7"/>
      <c r="Q321" s="7"/>
      <c r="R321" s="7"/>
      <c r="S321" s="7"/>
      <c r="T321" s="7"/>
      <c r="U321" s="12"/>
      <c r="V321" s="12"/>
      <c r="W321" s="7">
        <f t="shared" si="29"/>
        <v>0</v>
      </c>
      <c r="X321" s="7">
        <f t="shared" si="30"/>
        <v>0</v>
      </c>
    </row>
    <row r="322" spans="2:24" ht="18.75" customHeight="1">
      <c r="B322" s="25">
        <f>SUM(A322-A321)</f>
        <v>0</v>
      </c>
      <c r="L322" s="3"/>
      <c r="M322" s="9">
        <f>SUM(M314:M320)</f>
        <v>5000</v>
      </c>
      <c r="N322" s="9">
        <f t="shared" ref="N322:T322" si="35">SUM(N314:N320)</f>
        <v>0</v>
      </c>
      <c r="O322" s="9">
        <f t="shared" si="35"/>
        <v>6200</v>
      </c>
      <c r="P322" s="9">
        <f t="shared" si="35"/>
        <v>2800</v>
      </c>
      <c r="Q322" s="9">
        <f t="shared" si="35"/>
        <v>10000</v>
      </c>
      <c r="R322" s="9">
        <f t="shared" si="35"/>
        <v>160.25</v>
      </c>
      <c r="S322" s="9">
        <f t="shared" si="35"/>
        <v>6200</v>
      </c>
      <c r="T322" s="9">
        <f t="shared" si="35"/>
        <v>7800</v>
      </c>
      <c r="U322" s="12"/>
      <c r="V322" s="12"/>
      <c r="W322" s="7">
        <f t="shared" si="29"/>
        <v>5000</v>
      </c>
      <c r="X322" s="7">
        <f t="shared" si="30"/>
        <v>0</v>
      </c>
    </row>
    <row r="323" spans="2:24" ht="18.75" customHeight="1">
      <c r="B323" s="24"/>
      <c r="M323" s="8"/>
      <c r="N323" s="7"/>
      <c r="O323" s="7"/>
      <c r="P323" s="7"/>
      <c r="Q323" s="7"/>
      <c r="R323" s="7"/>
      <c r="S323" s="7"/>
      <c r="T323" s="7"/>
      <c r="U323" s="12"/>
      <c r="V323" s="12"/>
      <c r="W323" s="7">
        <f t="shared" si="29"/>
        <v>0</v>
      </c>
      <c r="X323" s="7">
        <f t="shared" si="30"/>
        <v>0</v>
      </c>
    </row>
    <row r="324" spans="2:24" ht="18.75" customHeight="1">
      <c r="B324" s="24"/>
      <c r="M324" s="8"/>
      <c r="N324" s="8"/>
      <c r="O324" s="8"/>
      <c r="P324" s="8"/>
      <c r="Q324" s="8"/>
      <c r="R324" s="8"/>
      <c r="S324" s="8"/>
      <c r="T324" s="8"/>
      <c r="U324" s="12"/>
      <c r="V324" s="12"/>
      <c r="W324" s="7">
        <f t="shared" si="29"/>
        <v>0</v>
      </c>
      <c r="X324" s="7">
        <f t="shared" si="30"/>
        <v>0</v>
      </c>
    </row>
    <row r="325" spans="2:24" ht="18.75" customHeight="1">
      <c r="B325" s="25">
        <f>SUM(B18:B322)</f>
        <v>-34886.120000000017</v>
      </c>
      <c r="D325" s="32" t="s">
        <v>197</v>
      </c>
      <c r="E325" s="28"/>
      <c r="F325" s="28"/>
      <c r="G325" s="28"/>
      <c r="L325" s="3"/>
      <c r="M325" s="10">
        <f t="shared" ref="M325:T325" si="36">SUM(M43+M51+M109+M135+M151+M156+M163+M170+M177+M191+M210+M215+M227+M233+M247+M252+M257+M262+M276+M294+M299+M306+M311+M322)</f>
        <v>254160</v>
      </c>
      <c r="N325" s="10">
        <f t="shared" si="36"/>
        <v>169311.30000000002</v>
      </c>
      <c r="O325" s="10">
        <f t="shared" si="36"/>
        <v>196210</v>
      </c>
      <c r="P325" s="10">
        <f t="shared" si="36"/>
        <v>285990</v>
      </c>
      <c r="Q325" s="10">
        <f t="shared" si="36"/>
        <v>259090</v>
      </c>
      <c r="R325" s="10">
        <f t="shared" si="36"/>
        <v>137835.34</v>
      </c>
      <c r="S325" s="10">
        <f t="shared" si="36"/>
        <v>203540</v>
      </c>
      <c r="T325" s="10">
        <f t="shared" si="36"/>
        <v>318310</v>
      </c>
      <c r="U325" s="12"/>
      <c r="V325" s="12"/>
      <c r="W325" s="7">
        <f t="shared" si="29"/>
        <v>-2400</v>
      </c>
      <c r="X325" s="7">
        <f t="shared" si="30"/>
        <v>-27390</v>
      </c>
    </row>
    <row r="326" spans="2:24" ht="18.75" customHeight="1">
      <c r="D326" s="16"/>
      <c r="E326" s="17"/>
      <c r="F326" s="17"/>
      <c r="G326" s="17"/>
      <c r="L326" s="3"/>
      <c r="M326" s="18"/>
      <c r="N326" s="18"/>
      <c r="O326" s="18"/>
      <c r="P326" s="18"/>
      <c r="Q326" s="18"/>
      <c r="R326" s="18"/>
      <c r="S326" s="18"/>
      <c r="T326" s="18"/>
      <c r="U326" s="12"/>
      <c r="V326" s="12"/>
      <c r="W326" s="7"/>
      <c r="X326" s="7"/>
    </row>
    <row r="327" spans="2:24" ht="25.5" customHeight="1">
      <c r="M327" s="11" t="s">
        <v>208</v>
      </c>
      <c r="N327" s="8"/>
      <c r="O327" s="11" t="s">
        <v>209</v>
      </c>
      <c r="P327" s="11" t="s">
        <v>210</v>
      </c>
      <c r="Q327" s="8"/>
      <c r="R327" s="11"/>
      <c r="S327" s="11"/>
      <c r="T327" s="11"/>
      <c r="U327" s="12"/>
      <c r="V327" s="12"/>
    </row>
    <row r="328" spans="2:24" ht="24" customHeight="1">
      <c r="G328" s="26" t="s">
        <v>199</v>
      </c>
      <c r="H328" s="26"/>
      <c r="I328" s="26"/>
      <c r="J328" s="26"/>
      <c r="K328" s="26"/>
      <c r="L328" s="26"/>
      <c r="M328" s="7">
        <v>139940</v>
      </c>
      <c r="N328" s="7"/>
      <c r="O328" s="7">
        <v>165360</v>
      </c>
      <c r="P328" s="7">
        <f>SUM(O331)</f>
        <v>162530</v>
      </c>
      <c r="Q328" s="7"/>
      <c r="R328" s="7"/>
      <c r="S328" s="7"/>
      <c r="T328" s="7"/>
      <c r="U328" s="12"/>
      <c r="V328" s="12"/>
    </row>
    <row r="329" spans="2:24" ht="24" customHeight="1">
      <c r="C329" s="6"/>
      <c r="D329" s="6"/>
      <c r="E329" s="6"/>
      <c r="F329" s="6"/>
      <c r="G329" s="26" t="s">
        <v>211</v>
      </c>
      <c r="H329" s="26"/>
      <c r="I329" s="26"/>
      <c r="J329" s="26"/>
      <c r="K329" s="26"/>
      <c r="L329" s="26"/>
      <c r="M329" s="7">
        <f>SUM(M325-Q325)</f>
        <v>-4930</v>
      </c>
      <c r="N329" s="7">
        <f>SUM(N325-R325)</f>
        <v>31475.960000000021</v>
      </c>
      <c r="O329" s="7">
        <f>SUM(O325-S325)</f>
        <v>-7330</v>
      </c>
      <c r="P329" s="7">
        <f>SUM(P325-T325)</f>
        <v>-32320</v>
      </c>
      <c r="Q329" s="7"/>
      <c r="R329" s="7"/>
      <c r="S329" s="7"/>
      <c r="T329" s="7"/>
      <c r="U329" s="12"/>
      <c r="V329" s="12"/>
    </row>
    <row r="330" spans="2:24" ht="24" customHeight="1">
      <c r="G330" s="26" t="s">
        <v>201</v>
      </c>
      <c r="H330" s="26"/>
      <c r="I330" s="26"/>
      <c r="J330" s="26"/>
      <c r="K330" s="26"/>
      <c r="L330" s="26"/>
      <c r="M330" s="7">
        <v>4500</v>
      </c>
      <c r="N330" s="7"/>
      <c r="O330" s="7">
        <v>4500</v>
      </c>
      <c r="P330" s="7">
        <v>7000</v>
      </c>
      <c r="Q330" s="7"/>
      <c r="R330" s="7"/>
      <c r="S330" s="7"/>
      <c r="T330" s="7"/>
      <c r="U330" s="12"/>
      <c r="V330" s="12"/>
    </row>
    <row r="331" spans="2:24" ht="24" customHeight="1" thickBot="1">
      <c r="G331" s="26" t="s">
        <v>200</v>
      </c>
      <c r="H331" s="26"/>
      <c r="I331" s="26"/>
      <c r="J331" s="26"/>
      <c r="K331" s="26"/>
      <c r="L331" s="26"/>
      <c r="M331" s="19">
        <f>SUM(M328:M330)</f>
        <v>139510</v>
      </c>
      <c r="N331" s="19">
        <f>SUM(N328:N330)</f>
        <v>31475.960000000021</v>
      </c>
      <c r="O331" s="19">
        <f>SUM(O328:O330)</f>
        <v>162530</v>
      </c>
      <c r="P331" s="19">
        <f>SUM(P328:P330)</f>
        <v>137210</v>
      </c>
      <c r="Q331" s="7"/>
      <c r="R331"/>
      <c r="S331"/>
      <c r="T331"/>
      <c r="U331" s="12"/>
      <c r="V331" s="12"/>
    </row>
    <row r="332" spans="2:24" ht="24" customHeight="1" thickTop="1">
      <c r="M332" s="7"/>
      <c r="N332" s="7"/>
      <c r="O332" s="7"/>
      <c r="P332" s="7"/>
      <c r="Q332" s="7"/>
      <c r="R332" s="7"/>
      <c r="S332" s="7"/>
      <c r="T332" s="7"/>
      <c r="U332" s="12"/>
      <c r="V332" s="12"/>
    </row>
    <row r="333" spans="2:24" ht="20.25" customHeight="1">
      <c r="G333" s="26" t="s">
        <v>202</v>
      </c>
      <c r="H333" s="26"/>
      <c r="I333" s="26"/>
      <c r="J333" s="26"/>
      <c r="K333" s="26"/>
      <c r="L333" s="26"/>
      <c r="M333" s="7">
        <v>31500</v>
      </c>
      <c r="N333" s="7"/>
      <c r="O333" s="7">
        <v>31500</v>
      </c>
      <c r="P333" s="7">
        <v>13500</v>
      </c>
      <c r="Q333" s="7"/>
      <c r="R333" s="7"/>
      <c r="S333" s="7"/>
      <c r="T333" s="7"/>
      <c r="U333" s="12"/>
      <c r="V333" s="12"/>
    </row>
    <row r="334" spans="2:24" ht="20.25" customHeight="1">
      <c r="G334" s="26" t="s">
        <v>203</v>
      </c>
      <c r="H334" s="26"/>
      <c r="I334" s="26"/>
      <c r="J334" s="26"/>
      <c r="K334" s="26"/>
      <c r="L334" s="26"/>
      <c r="M334" s="7">
        <v>108010</v>
      </c>
      <c r="N334" s="7"/>
      <c r="O334" s="7">
        <v>130030</v>
      </c>
      <c r="P334" s="7">
        <f>SUM(P335-P333)</f>
        <v>123710</v>
      </c>
      <c r="Q334" s="7"/>
      <c r="R334" s="7"/>
      <c r="S334" s="7"/>
      <c r="T334" s="7"/>
      <c r="U334" s="12"/>
      <c r="V334" s="12"/>
    </row>
    <row r="335" spans="2:24" ht="20.25" customHeight="1" thickBot="1">
      <c r="G335" s="26"/>
      <c r="H335" s="26"/>
      <c r="I335" s="26"/>
      <c r="J335" s="26"/>
      <c r="K335" s="26"/>
      <c r="L335" s="26"/>
      <c r="M335" s="19">
        <f>SUM(M333:M334)</f>
        <v>139510</v>
      </c>
      <c r="N335" s="19">
        <f>SUM(N333:N334)</f>
        <v>0</v>
      </c>
      <c r="O335" s="19">
        <f>SUM(O333:O334)</f>
        <v>161530</v>
      </c>
      <c r="P335" s="19">
        <f>SUM(P331)</f>
        <v>137210</v>
      </c>
      <c r="Q335" s="7"/>
      <c r="R335" s="7"/>
      <c r="S335" s="7"/>
      <c r="T335" s="7"/>
      <c r="U335" s="12"/>
      <c r="V335" s="12"/>
    </row>
    <row r="336" spans="2:24" ht="20.25" customHeight="1" thickTop="1">
      <c r="G336" s="26"/>
      <c r="H336" s="26"/>
      <c r="I336" s="26"/>
      <c r="J336" s="26"/>
      <c r="K336" s="26"/>
      <c r="L336" s="26"/>
      <c r="M336" s="7"/>
      <c r="N336" s="7"/>
      <c r="O336" s="7"/>
      <c r="P336" s="7"/>
      <c r="Q336" s="7"/>
      <c r="R336" s="7"/>
      <c r="S336" s="7"/>
      <c r="T336" s="7"/>
      <c r="U336" s="12"/>
      <c r="V336" s="12"/>
    </row>
    <row r="337" spans="7:22" ht="20.25" customHeight="1">
      <c r="G337" s="31" t="s">
        <v>204</v>
      </c>
      <c r="H337" s="31"/>
      <c r="I337" s="31"/>
      <c r="J337" s="31"/>
      <c r="K337" s="31"/>
      <c r="L337" s="31"/>
      <c r="M337" s="7"/>
      <c r="N337" s="7"/>
      <c r="O337" s="7"/>
      <c r="P337" s="7"/>
      <c r="Q337" s="7"/>
      <c r="R337" s="7"/>
      <c r="S337" s="7"/>
      <c r="T337" s="7"/>
      <c r="U337" s="12"/>
      <c r="V337" s="12"/>
    </row>
    <row r="338" spans="7:22" ht="20.25" customHeight="1">
      <c r="G338" s="26" t="s">
        <v>205</v>
      </c>
      <c r="H338" s="26"/>
      <c r="I338" s="26"/>
      <c r="J338" s="26"/>
      <c r="K338" s="26"/>
      <c r="L338" s="26"/>
      <c r="M338" s="23">
        <v>1478.8</v>
      </c>
      <c r="N338" s="23">
        <v>1478.8</v>
      </c>
      <c r="O338" s="23">
        <v>1478.8</v>
      </c>
      <c r="P338" s="23">
        <v>1497</v>
      </c>
      <c r="Q338" s="7"/>
      <c r="R338" s="7"/>
      <c r="S338" s="7"/>
      <c r="T338" s="7"/>
      <c r="U338" s="12"/>
      <c r="V338" s="12"/>
    </row>
    <row r="339" spans="7:22" ht="20.25" customHeight="1">
      <c r="G339" s="26" t="s">
        <v>172</v>
      </c>
      <c r="H339" s="26"/>
      <c r="I339" s="26"/>
      <c r="J339" s="26"/>
      <c r="K339" s="26"/>
      <c r="L339" s="26"/>
      <c r="M339" s="20">
        <v>124800</v>
      </c>
      <c r="N339" s="20">
        <v>124800</v>
      </c>
      <c r="O339" s="20">
        <v>124800</v>
      </c>
      <c r="P339" s="20">
        <v>128850</v>
      </c>
      <c r="Q339" s="7"/>
      <c r="R339" s="7"/>
      <c r="S339" s="7"/>
      <c r="T339" s="7"/>
      <c r="U339" s="12"/>
      <c r="V339" s="12"/>
    </row>
    <row r="340" spans="7:22" ht="20.25" customHeight="1">
      <c r="G340" s="26" t="s">
        <v>206</v>
      </c>
      <c r="H340" s="26"/>
      <c r="I340" s="26"/>
      <c r="J340" s="26"/>
      <c r="K340" s="26"/>
      <c r="L340" s="26"/>
      <c r="M340" s="21">
        <v>84.39</v>
      </c>
      <c r="N340" s="21">
        <v>84.39</v>
      </c>
      <c r="O340" s="21">
        <v>84.39</v>
      </c>
      <c r="P340" s="21">
        <v>86.07</v>
      </c>
      <c r="Q340" s="7"/>
      <c r="R340" s="7"/>
      <c r="S340" s="7"/>
      <c r="T340" s="7"/>
      <c r="U340" s="12"/>
      <c r="V340" s="12"/>
    </row>
    <row r="341" spans="7:22" ht="20.25" customHeight="1">
      <c r="G341" s="26" t="s">
        <v>207</v>
      </c>
      <c r="H341" s="26"/>
      <c r="I341" s="26"/>
      <c r="J341" s="26"/>
      <c r="K341" s="26"/>
      <c r="L341" s="30"/>
      <c r="M341" s="22">
        <v>0.02</v>
      </c>
      <c r="N341" s="22">
        <v>0.02</v>
      </c>
      <c r="O341" s="22">
        <v>0.02</v>
      </c>
      <c r="P341" s="22">
        <v>1.9900000000000001E-2</v>
      </c>
      <c r="Q341" s="7"/>
      <c r="R341" s="7"/>
      <c r="S341" s="7"/>
      <c r="T341" s="7"/>
      <c r="U341" s="12"/>
      <c r="V341" s="12"/>
    </row>
    <row r="342" spans="7:22" ht="12.75" customHeight="1">
      <c r="M342" s="7"/>
      <c r="N342" s="7"/>
      <c r="O342" s="7"/>
      <c r="P342" s="7"/>
      <c r="Q342" s="7"/>
      <c r="R342" s="7"/>
      <c r="S342" s="7"/>
      <c r="T342" s="7"/>
      <c r="U342" s="12"/>
      <c r="V342" s="12"/>
    </row>
    <row r="343" spans="7:22" ht="12.75" customHeight="1">
      <c r="M343" s="7"/>
      <c r="N343" s="7"/>
      <c r="O343" s="7"/>
      <c r="P343" s="7"/>
      <c r="Q343" s="7"/>
      <c r="R343" s="7"/>
      <c r="S343" s="7"/>
      <c r="T343" s="7"/>
      <c r="U343" s="12"/>
      <c r="V343" s="12"/>
    </row>
    <row r="344" spans="7:22" ht="12.75" customHeight="1">
      <c r="M344" s="7"/>
      <c r="N344" s="7"/>
      <c r="O344" s="7"/>
      <c r="P344" s="7"/>
      <c r="Q344" s="7"/>
      <c r="R344" s="7"/>
      <c r="S344" s="7"/>
      <c r="T344" s="7"/>
      <c r="U344" s="12"/>
      <c r="V344" s="12"/>
    </row>
    <row r="345" spans="7:22" ht="12.75" customHeight="1">
      <c r="M345" s="7"/>
      <c r="N345" s="7"/>
      <c r="O345" s="7"/>
      <c r="P345" s="7"/>
      <c r="Q345" s="7"/>
      <c r="R345" s="7"/>
      <c r="S345" s="7"/>
      <c r="T345" s="7"/>
      <c r="U345" s="12"/>
      <c r="V345" s="12"/>
    </row>
    <row r="346" spans="7:22" ht="12.75" customHeight="1">
      <c r="M346" s="7"/>
      <c r="N346" s="7"/>
      <c r="O346" s="7"/>
      <c r="P346" s="7"/>
      <c r="Q346" s="7"/>
      <c r="R346" s="7"/>
      <c r="S346" s="7"/>
      <c r="T346" s="7"/>
      <c r="U346" s="12"/>
      <c r="V346" s="12"/>
    </row>
    <row r="347" spans="7:22" ht="12.75" customHeight="1">
      <c r="M347" s="7"/>
      <c r="N347" s="7"/>
      <c r="O347" s="7"/>
      <c r="P347" s="7"/>
      <c r="Q347" s="7"/>
      <c r="R347" s="7"/>
      <c r="S347" s="7"/>
      <c r="T347" s="7"/>
      <c r="U347" s="12"/>
      <c r="V347" s="12"/>
    </row>
    <row r="348" spans="7:22" ht="12.75" customHeight="1">
      <c r="M348" s="7"/>
      <c r="N348" s="7"/>
      <c r="O348" s="7"/>
      <c r="P348" s="7"/>
      <c r="Q348" s="7"/>
      <c r="R348" s="7"/>
      <c r="S348" s="7"/>
      <c r="T348" s="7"/>
      <c r="U348" s="12"/>
      <c r="V348" s="12"/>
    </row>
    <row r="349" spans="7:22" ht="12.75" customHeight="1">
      <c r="M349" s="7"/>
      <c r="N349" s="7"/>
      <c r="O349" s="7"/>
      <c r="P349" s="7"/>
      <c r="Q349" s="7"/>
      <c r="R349" s="7"/>
      <c r="S349" s="7"/>
      <c r="T349" s="7"/>
      <c r="U349" s="12"/>
      <c r="V349" s="12"/>
    </row>
    <row r="350" spans="7:22" ht="12.75" customHeight="1">
      <c r="M350" s="7"/>
      <c r="N350" s="7"/>
      <c r="O350" s="7"/>
      <c r="P350" s="7"/>
      <c r="Q350" s="7"/>
      <c r="R350" s="7"/>
      <c r="S350" s="7"/>
      <c r="T350" s="7"/>
      <c r="U350" s="12"/>
      <c r="V350" s="12"/>
    </row>
    <row r="351" spans="7:22" ht="12.75" customHeight="1">
      <c r="M351" s="7"/>
      <c r="N351" s="7"/>
      <c r="O351" s="7"/>
      <c r="P351" s="7"/>
      <c r="Q351" s="7"/>
      <c r="R351" s="7"/>
      <c r="S351" s="7"/>
      <c r="T351" s="7"/>
      <c r="U351" s="12"/>
      <c r="V351" s="12"/>
    </row>
    <row r="352" spans="7:22" ht="12.75" customHeight="1">
      <c r="M352" s="7"/>
      <c r="N352" s="7"/>
      <c r="O352" s="7"/>
      <c r="P352" s="7"/>
      <c r="Q352" s="7"/>
      <c r="R352" s="7"/>
      <c r="S352" s="7"/>
      <c r="T352" s="7"/>
      <c r="U352" s="12"/>
      <c r="V352" s="12"/>
    </row>
    <row r="353" spans="13:22" ht="12.75" customHeight="1">
      <c r="M353" s="7"/>
      <c r="N353" s="7"/>
      <c r="O353" s="7"/>
      <c r="P353" s="7"/>
      <c r="Q353" s="7"/>
      <c r="R353" s="7"/>
      <c r="S353" s="7"/>
      <c r="T353" s="7"/>
      <c r="U353" s="12"/>
      <c r="V353" s="12"/>
    </row>
    <row r="354" spans="13:22" ht="12.75" customHeight="1">
      <c r="M354" s="7"/>
      <c r="N354" s="7"/>
      <c r="O354" s="7"/>
      <c r="P354" s="7"/>
      <c r="Q354" s="7"/>
      <c r="R354" s="7"/>
      <c r="S354" s="7"/>
      <c r="T354" s="7"/>
    </row>
    <row r="355" spans="13:22" ht="12.75" customHeight="1">
      <c r="M355" s="7"/>
      <c r="N355" s="7"/>
      <c r="O355" s="7"/>
      <c r="P355" s="7"/>
      <c r="Q355" s="7"/>
      <c r="R355" s="7"/>
      <c r="S355" s="7"/>
      <c r="T355" s="7"/>
    </row>
    <row r="356" spans="13:22" ht="12.75" customHeight="1">
      <c r="M356" s="7"/>
      <c r="N356" s="7"/>
      <c r="O356" s="7"/>
      <c r="P356" s="7"/>
      <c r="Q356" s="7"/>
      <c r="R356" s="7"/>
      <c r="S356" s="7"/>
      <c r="T356" s="7"/>
    </row>
    <row r="357" spans="13:22" ht="12.75" customHeight="1">
      <c r="M357" s="7"/>
      <c r="N357" s="7"/>
      <c r="O357" s="7"/>
      <c r="P357" s="7"/>
      <c r="Q357" s="7"/>
      <c r="R357" s="7"/>
      <c r="S357" s="7"/>
      <c r="T357" s="7"/>
    </row>
    <row r="358" spans="13:22" ht="12.75" customHeight="1">
      <c r="M358" s="7"/>
      <c r="N358" s="7"/>
      <c r="O358" s="7"/>
      <c r="P358" s="7"/>
      <c r="Q358" s="7"/>
      <c r="R358" s="7"/>
      <c r="S358" s="7"/>
      <c r="T358" s="7"/>
    </row>
    <row r="359" spans="13:22" ht="12.75" customHeight="1">
      <c r="M359" s="7"/>
      <c r="N359" s="7"/>
      <c r="O359" s="7"/>
      <c r="P359" s="7"/>
      <c r="Q359" s="7"/>
      <c r="R359" s="7"/>
      <c r="S359" s="7"/>
      <c r="T359" s="7"/>
    </row>
    <row r="360" spans="13:22" ht="12.75" customHeight="1">
      <c r="M360" s="7"/>
      <c r="N360" s="7"/>
      <c r="O360" s="7"/>
      <c r="P360" s="7"/>
      <c r="Q360" s="7"/>
      <c r="R360" s="7"/>
      <c r="S360" s="7"/>
      <c r="T360" s="7"/>
    </row>
    <row r="361" spans="13:22" ht="12.75" customHeight="1">
      <c r="M361" s="7"/>
      <c r="N361" s="7"/>
      <c r="O361" s="7"/>
      <c r="P361" s="7"/>
      <c r="Q361" s="7"/>
      <c r="R361" s="7"/>
      <c r="S361" s="7"/>
      <c r="T361" s="7"/>
    </row>
    <row r="362" spans="13:22" ht="12.75" customHeight="1">
      <c r="M362" s="7"/>
      <c r="N362" s="7"/>
      <c r="O362" s="7"/>
      <c r="P362" s="7"/>
      <c r="Q362" s="7"/>
      <c r="R362" s="7"/>
      <c r="S362" s="7"/>
      <c r="T362" s="7"/>
    </row>
    <row r="363" spans="13:22" ht="12.75" customHeight="1">
      <c r="M363" s="7"/>
      <c r="N363" s="7"/>
      <c r="O363" s="7"/>
      <c r="P363" s="7"/>
      <c r="Q363" s="7"/>
      <c r="R363" s="7"/>
      <c r="S363" s="7"/>
      <c r="T363" s="7"/>
    </row>
    <row r="364" spans="13:22" ht="12.75" customHeight="1">
      <c r="M364" s="7"/>
      <c r="N364" s="7"/>
      <c r="O364" s="7"/>
      <c r="P364" s="7"/>
      <c r="Q364" s="7"/>
      <c r="R364" s="7"/>
      <c r="S364" s="7"/>
      <c r="T364" s="7"/>
    </row>
    <row r="365" spans="13:22" ht="12.75" customHeight="1">
      <c r="M365" s="7"/>
      <c r="N365" s="7"/>
      <c r="O365" s="7"/>
      <c r="P365" s="7"/>
      <c r="Q365" s="7"/>
      <c r="R365" s="7"/>
      <c r="S365" s="7"/>
      <c r="T365" s="7"/>
    </row>
  </sheetData>
  <mergeCells count="287">
    <mergeCell ref="G329:L329"/>
    <mergeCell ref="D277:I277"/>
    <mergeCell ref="G286:L286"/>
    <mergeCell ref="G285:L285"/>
    <mergeCell ref="G284:L284"/>
    <mergeCell ref="G283:L283"/>
    <mergeCell ref="G318:L318"/>
    <mergeCell ref="G317:L317"/>
    <mergeCell ref="G309:L309"/>
    <mergeCell ref="G297:L297"/>
    <mergeCell ref="G328:L328"/>
    <mergeCell ref="D312:I312"/>
    <mergeCell ref="G291:L291"/>
    <mergeCell ref="G302:L302"/>
    <mergeCell ref="G296:H296"/>
    <mergeCell ref="D300:I300"/>
    <mergeCell ref="G301:H301"/>
    <mergeCell ref="G304:L304"/>
    <mergeCell ref="D325:G325"/>
    <mergeCell ref="G320:L320"/>
    <mergeCell ref="G319:L319"/>
    <mergeCell ref="G308:H308"/>
    <mergeCell ref="G313:H313"/>
    <mergeCell ref="G315:L315"/>
    <mergeCell ref="D307:I307"/>
    <mergeCell ref="G316:L316"/>
    <mergeCell ref="G314:L314"/>
    <mergeCell ref="G287:L287"/>
    <mergeCell ref="G303:L303"/>
    <mergeCell ref="G290:L290"/>
    <mergeCell ref="G289:L289"/>
    <mergeCell ref="D295:I295"/>
    <mergeCell ref="G292:L292"/>
    <mergeCell ref="G288:L288"/>
    <mergeCell ref="D263:I263"/>
    <mergeCell ref="D253:I253"/>
    <mergeCell ref="G266:L266"/>
    <mergeCell ref="G265:L265"/>
    <mergeCell ref="G264:H264"/>
    <mergeCell ref="D258:I258"/>
    <mergeCell ref="G255:L255"/>
    <mergeCell ref="G254:H254"/>
    <mergeCell ref="G282:L282"/>
    <mergeCell ref="G281:L281"/>
    <mergeCell ref="G268:L268"/>
    <mergeCell ref="G271:L271"/>
    <mergeCell ref="G272:L272"/>
    <mergeCell ref="G260:L260"/>
    <mergeCell ref="G270:L270"/>
    <mergeCell ref="G279:L279"/>
    <mergeCell ref="G278:H278"/>
    <mergeCell ref="G273:L273"/>
    <mergeCell ref="D211:I211"/>
    <mergeCell ref="D234:I234"/>
    <mergeCell ref="G231:L231"/>
    <mergeCell ref="G223:L223"/>
    <mergeCell ref="G222:L222"/>
    <mergeCell ref="G280:L280"/>
    <mergeCell ref="G274:L274"/>
    <mergeCell ref="G269:L269"/>
    <mergeCell ref="G259:H259"/>
    <mergeCell ref="G267:L267"/>
    <mergeCell ref="D248:I248"/>
    <mergeCell ref="G245:L245"/>
    <mergeCell ref="G250:L250"/>
    <mergeCell ref="G249:H249"/>
    <mergeCell ref="G236:L236"/>
    <mergeCell ref="G212:H212"/>
    <mergeCell ref="G218:L218"/>
    <mergeCell ref="G217:H217"/>
    <mergeCell ref="D216:I216"/>
    <mergeCell ref="G213:L213"/>
    <mergeCell ref="G244:L244"/>
    <mergeCell ref="G237:L237"/>
    <mergeCell ref="G243:L243"/>
    <mergeCell ref="G242:L242"/>
    <mergeCell ref="G225:L225"/>
    <mergeCell ref="G204:L204"/>
    <mergeCell ref="G207:L207"/>
    <mergeCell ref="G224:L224"/>
    <mergeCell ref="D228:I228"/>
    <mergeCell ref="G230:L230"/>
    <mergeCell ref="G235:H235"/>
    <mergeCell ref="G241:L241"/>
    <mergeCell ref="G240:L240"/>
    <mergeCell ref="G239:L239"/>
    <mergeCell ref="G238:L238"/>
    <mergeCell ref="G202:L202"/>
    <mergeCell ref="G203:L203"/>
    <mergeCell ref="G229:H229"/>
    <mergeCell ref="G208:L208"/>
    <mergeCell ref="G219:L219"/>
    <mergeCell ref="G188:L188"/>
    <mergeCell ref="G187:L187"/>
    <mergeCell ref="G184:L184"/>
    <mergeCell ref="G186:L186"/>
    <mergeCell ref="G185:L185"/>
    <mergeCell ref="G206:L206"/>
    <mergeCell ref="G205:L205"/>
    <mergeCell ref="G201:L201"/>
    <mergeCell ref="G183:L183"/>
    <mergeCell ref="G221:L221"/>
    <mergeCell ref="G220:L220"/>
    <mergeCell ref="G200:L200"/>
    <mergeCell ref="G193:H193"/>
    <mergeCell ref="D192:I192"/>
    <mergeCell ref="G199:L199"/>
    <mergeCell ref="G198:L198"/>
    <mergeCell ref="G195:L195"/>
    <mergeCell ref="G189:L189"/>
    <mergeCell ref="G196:L196"/>
    <mergeCell ref="G194:L194"/>
    <mergeCell ref="G197:L197"/>
    <mergeCell ref="G161:L161"/>
    <mergeCell ref="G172:H172"/>
    <mergeCell ref="G174:L174"/>
    <mergeCell ref="G165:H165"/>
    <mergeCell ref="D171:I171"/>
    <mergeCell ref="G175:L175"/>
    <mergeCell ref="D178:I178"/>
    <mergeCell ref="D157:I157"/>
    <mergeCell ref="D152:I152"/>
    <mergeCell ref="G153:H153"/>
    <mergeCell ref="G182:L182"/>
    <mergeCell ref="G181:L181"/>
    <mergeCell ref="G180:L180"/>
    <mergeCell ref="G179:H179"/>
    <mergeCell ref="G154:L154"/>
    <mergeCell ref="G160:L160"/>
    <mergeCell ref="G173:L173"/>
    <mergeCell ref="G158:H158"/>
    <mergeCell ref="G166:L166"/>
    <mergeCell ref="G168:L168"/>
    <mergeCell ref="G167:L167"/>
    <mergeCell ref="D164:I164"/>
    <mergeCell ref="G159:L159"/>
    <mergeCell ref="G141:L141"/>
    <mergeCell ref="G149:L149"/>
    <mergeCell ref="G146:L146"/>
    <mergeCell ref="G145:L145"/>
    <mergeCell ref="G144:L144"/>
    <mergeCell ref="G143:L143"/>
    <mergeCell ref="G148:L148"/>
    <mergeCell ref="G142:L142"/>
    <mergeCell ref="G147:L147"/>
    <mergeCell ref="G130:L130"/>
    <mergeCell ref="G133:L133"/>
    <mergeCell ref="G132:L132"/>
    <mergeCell ref="G127:L127"/>
    <mergeCell ref="G129:L129"/>
    <mergeCell ref="G128:L128"/>
    <mergeCell ref="G140:L140"/>
    <mergeCell ref="G139:L139"/>
    <mergeCell ref="G138:L138"/>
    <mergeCell ref="G137:H137"/>
    <mergeCell ref="D136:I136"/>
    <mergeCell ref="G131:L131"/>
    <mergeCell ref="G126:L126"/>
    <mergeCell ref="G124:L124"/>
    <mergeCell ref="G123:L123"/>
    <mergeCell ref="G122:L122"/>
    <mergeCell ref="G116:L116"/>
    <mergeCell ref="G120:L120"/>
    <mergeCell ref="G119:L119"/>
    <mergeCell ref="G125:L125"/>
    <mergeCell ref="G113:L113"/>
    <mergeCell ref="G112:L112"/>
    <mergeCell ref="G105:L105"/>
    <mergeCell ref="D110:I110"/>
    <mergeCell ref="G99:L99"/>
    <mergeCell ref="G115:L115"/>
    <mergeCell ref="G114:L114"/>
    <mergeCell ref="G81:L81"/>
    <mergeCell ref="G88:L88"/>
    <mergeCell ref="G87:L87"/>
    <mergeCell ref="G86:L86"/>
    <mergeCell ref="G117:L117"/>
    <mergeCell ref="G121:L121"/>
    <mergeCell ref="G94:L94"/>
    <mergeCell ref="G93:L93"/>
    <mergeCell ref="G111:H111"/>
    <mergeCell ref="G118:L118"/>
    <mergeCell ref="G102:L102"/>
    <mergeCell ref="G101:L101"/>
    <mergeCell ref="G100:L100"/>
    <mergeCell ref="G96:L96"/>
    <mergeCell ref="G83:L83"/>
    <mergeCell ref="G85:L85"/>
    <mergeCell ref="G98:L98"/>
    <mergeCell ref="G92:L92"/>
    <mergeCell ref="G91:L91"/>
    <mergeCell ref="G90:L90"/>
    <mergeCell ref="G107:L107"/>
    <mergeCell ref="G106:L106"/>
    <mergeCell ref="G97:L97"/>
    <mergeCell ref="G95:L95"/>
    <mergeCell ref="G104:L104"/>
    <mergeCell ref="G103:L103"/>
    <mergeCell ref="G89:L89"/>
    <mergeCell ref="G41:L41"/>
    <mergeCell ref="G49:L49"/>
    <mergeCell ref="G59:L59"/>
    <mergeCell ref="G73:L73"/>
    <mergeCell ref="G78:L78"/>
    <mergeCell ref="G62:L62"/>
    <mergeCell ref="G80:L80"/>
    <mergeCell ref="G82:L82"/>
    <mergeCell ref="G84:L84"/>
    <mergeCell ref="G34:L34"/>
    <mergeCell ref="G28:L28"/>
    <mergeCell ref="G68:L68"/>
    <mergeCell ref="G65:L65"/>
    <mergeCell ref="G60:L60"/>
    <mergeCell ref="D44:I44"/>
    <mergeCell ref="G39:L39"/>
    <mergeCell ref="G48:L48"/>
    <mergeCell ref="D52:I52"/>
    <mergeCell ref="G56:L56"/>
    <mergeCell ref="G66:L66"/>
    <mergeCell ref="G61:L61"/>
    <mergeCell ref="G79:L79"/>
    <mergeCell ref="G72:L72"/>
    <mergeCell ref="G71:L71"/>
    <mergeCell ref="G70:L70"/>
    <mergeCell ref="G74:L74"/>
    <mergeCell ref="G76:L76"/>
    <mergeCell ref="G75:L75"/>
    <mergeCell ref="C3:V3"/>
    <mergeCell ref="C4:V4"/>
    <mergeCell ref="M6:P6"/>
    <mergeCell ref="Q6:T6"/>
    <mergeCell ref="U6:U7"/>
    <mergeCell ref="V6:V7"/>
    <mergeCell ref="D8:K8"/>
    <mergeCell ref="G14:L14"/>
    <mergeCell ref="G13:L13"/>
    <mergeCell ref="G18:L18"/>
    <mergeCell ref="G17:L17"/>
    <mergeCell ref="G16:L16"/>
    <mergeCell ref="G15:L15"/>
    <mergeCell ref="D9:I9"/>
    <mergeCell ref="G10:H10"/>
    <mergeCell ref="G12:L12"/>
    <mergeCell ref="G11:L11"/>
    <mergeCell ref="G55:L55"/>
    <mergeCell ref="G53:H53"/>
    <mergeCell ref="G54:L54"/>
    <mergeCell ref="G19:L19"/>
    <mergeCell ref="G24:L24"/>
    <mergeCell ref="G23:L23"/>
    <mergeCell ref="G20:L20"/>
    <mergeCell ref="G21:L21"/>
    <mergeCell ref="G22:L22"/>
    <mergeCell ref="G32:L32"/>
    <mergeCell ref="G31:L31"/>
    <mergeCell ref="G30:L30"/>
    <mergeCell ref="G29:L29"/>
    <mergeCell ref="G25:L25"/>
    <mergeCell ref="G26:L26"/>
    <mergeCell ref="G27:L27"/>
    <mergeCell ref="G341:L341"/>
    <mergeCell ref="G335:L335"/>
    <mergeCell ref="G336:L336"/>
    <mergeCell ref="G337:L337"/>
    <mergeCell ref="G338:L338"/>
    <mergeCell ref="G339:L339"/>
    <mergeCell ref="G340:L340"/>
    <mergeCell ref="G334:L334"/>
    <mergeCell ref="G33:L33"/>
    <mergeCell ref="G46:L46"/>
    <mergeCell ref="G333:L333"/>
    <mergeCell ref="G37:L37"/>
    <mergeCell ref="G330:L330"/>
    <mergeCell ref="G35:L35"/>
    <mergeCell ref="G40:L40"/>
    <mergeCell ref="G45:H45"/>
    <mergeCell ref="G58:L58"/>
    <mergeCell ref="G331:L331"/>
    <mergeCell ref="G36:L36"/>
    <mergeCell ref="G47:L47"/>
    <mergeCell ref="G38:L38"/>
    <mergeCell ref="G77:L77"/>
    <mergeCell ref="G64:L64"/>
    <mergeCell ref="G63:L63"/>
    <mergeCell ref="G57:L57"/>
    <mergeCell ref="G69:L69"/>
    <mergeCell ref="G67:L67"/>
  </mergeCells>
  <phoneticPr fontId="4" type="noConversion"/>
  <printOptions gridLines="1"/>
  <pageMargins left="0" right="0" top="0.51181102362204722" bottom="0.51181102362204722" header="0" footer="0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John Flower</cp:lastModifiedBy>
  <cp:revision/>
  <cp:lastPrinted>2017-01-10T10:23:13Z</cp:lastPrinted>
  <dcterms:created xsi:type="dcterms:W3CDTF">2016-11-30T19:23:51Z</dcterms:created>
  <dcterms:modified xsi:type="dcterms:W3CDTF">2017-01-10T10:57:06Z</dcterms:modified>
  <cp:category/>
  <cp:contentStatus/>
</cp:coreProperties>
</file>